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แนวคำตอบข้อมูลที่ผิดปกติ" sheetId="1" r:id="rId3"/>
    <sheet state="visible" name="ลบข้อมูลผิดปกติและคำนวนBMI-วันเ" sheetId="2" r:id="rId4"/>
  </sheets>
  <definedNames/>
  <calcPr/>
</workbook>
</file>

<file path=xl/sharedStrings.xml><?xml version="1.0" encoding="utf-8"?>
<sst xmlns="http://schemas.openxmlformats.org/spreadsheetml/2006/main" count="177" uniqueCount="88">
  <si>
    <t>ผลการสำรวจของนักเรียนชั้น ม.2 โดยสำรวจเมื่อ 09/08/2562</t>
  </si>
  <si>
    <t>รหัสประจำตัวนักเรียน</t>
  </si>
  <si>
    <t>เพศ (1 ชาย, 2 หญิง)</t>
  </si>
  <si>
    <t>อายุ</t>
  </si>
  <si>
    <t>น้ำหนัก (กิโลกรัม)</t>
  </si>
  <si>
    <t>ส่วนสูง(เซนติเมตร)</t>
  </si>
  <si>
    <t>เกรดเฉลี่ย (ภาคเรียนทีี 1๗</t>
  </si>
  <si>
    <t>วันเดิอนปีเกิด</t>
  </si>
  <si>
    <t>วิชาที่ชอบ</t>
  </si>
  <si>
    <t>แพ้อาหาร</t>
  </si>
  <si>
    <t>คณิตศาสตร์</t>
  </si>
  <si>
    <t>ศิลปะ</t>
  </si>
  <si>
    <t>วิทยาการคำนวณ</t>
  </si>
  <si>
    <t>ภาษาอังกฤษ</t>
  </si>
  <si>
    <t>ภาษาไทย</t>
  </si>
  <si>
    <t>สังคม</t>
  </si>
  <si>
    <t>กุ้ง</t>
  </si>
  <si>
    <t>ภาษา</t>
  </si>
  <si>
    <t>ถั่ว</t>
  </si>
  <si>
    <t>วิทยาศาสตร์</t>
  </si>
  <si>
    <t>-</t>
  </si>
  <si>
    <t>นม</t>
  </si>
  <si>
    <t>พละศึกษา</t>
  </si>
  <si>
    <t>การงานอาชีพ</t>
  </si>
  <si>
    <t>วิทย</t>
  </si>
  <si>
    <t>ภาษอังกฤษ</t>
  </si>
  <si>
    <t>ดนตรี</t>
  </si>
  <si>
    <t>ปู</t>
  </si>
  <si>
    <t>อายุที่เกิดจากการคำนวณ</t>
  </si>
  <si>
    <t>ดัชนีมวลกาย</t>
  </si>
  <si>
    <t>เกรดเฉลี่ย (ภาคเรียนทีี 1)</t>
  </si>
  <si>
    <t>วันเดิอนปีเกิด คศ.</t>
  </si>
  <si>
    <t>1.จำนวนนักเรียนชาย</t>
  </si>
  <si>
    <t>2.จำนวนนักเรียนหญิง</t>
  </si>
  <si>
    <t>นักเรียนทั้งหมด</t>
  </si>
  <si>
    <t>3.ร้อยละนักเรียนชาย</t>
  </si>
  <si>
    <t>4.ร้อยละนักเรียนหญิง</t>
  </si>
  <si>
    <t>5.อายุเฉลี่ย</t>
  </si>
  <si>
    <t>//กรณียังไม่ได้คำนวณจากอายุปัจจุบัน</t>
  </si>
  <si>
    <t>6.คำนวณอายุ ณ ปีปัจจุบันของนักเรียนจากวันเดือนปีเกิด</t>
  </si>
  <si>
    <t>6.1 ตามการคำนวณด้านบนในส่วนที่มีตัวอักษรสีฟ้า โดยคำนวณปี ค.ศ ก่อน โดยใช้ =EDATE(วันเดือนปีเกิด พ.ศ,-543*12)</t>
  </si>
  <si>
    <t>6.2 หลังจากนั้นใช้สูตร =DATEDIF(เซลวันเดือนปีเกิด ค.ศ.,TODAY(),"Y")</t>
  </si>
  <si>
    <t>7.น้ำหนักสูงสุด</t>
  </si>
  <si>
    <t xml:space="preserve"> =max(e3:e40)</t>
  </si>
  <si>
    <t>8.น้ำหนักต่ำสุด</t>
  </si>
  <si>
    <t xml:space="preserve">   =min(E3:E40)</t>
  </si>
  <si>
    <t>9.น้ำหนักเฉลี่ย</t>
  </si>
  <si>
    <t xml:space="preserve"> =average(e3:e40)</t>
  </si>
  <si>
    <t>10.นักเรียนที่มีน้ำหนักน้อยกว่า 50 กก. มีจำนวนกี่คน</t>
  </si>
  <si>
    <t xml:space="preserve">  =COUNTIFS(e3:e40,"&lt;50")</t>
  </si>
  <si>
    <t>11.นักเรียนที่มีน้ำหนักมากกว่า 50 กก. มีจำนวนกี่คน</t>
  </si>
  <si>
    <t xml:space="preserve">  =COUNTIFS(e3:e40,"&gt;50")</t>
  </si>
  <si>
    <t>12.ส่วนสูงสูงสูด</t>
  </si>
  <si>
    <t xml:space="preserve"> =max(f3:f40)</t>
  </si>
  <si>
    <t>13.ส่วนสูงต่ำสุด</t>
  </si>
  <si>
    <t xml:space="preserve"> =min(f3:f40)</t>
  </si>
  <si>
    <t>14.ส่วนสูงเฉลี่ย</t>
  </si>
  <si>
    <t xml:space="preserve"> = average(f3:f40)</t>
  </si>
  <si>
    <t>15.นักเรียนที่มีส่วนสูงน้อยกว่า 160 ซม. มีจำนวนกี่คน</t>
  </si>
  <si>
    <t xml:space="preserve">  =COUNTIFS(f3:f40,"&lt;160")</t>
  </si>
  <si>
    <t>16.นักเรียนที่มีส่วนสูงมากกว่า 160 ซม. มีจำนวนกี่คน</t>
  </si>
  <si>
    <t xml:space="preserve">  =COUNTIFS(f3:f40,"&gt;160")</t>
  </si>
  <si>
    <t>17.เกรดเฉลี่ยสูงสุด</t>
  </si>
  <si>
    <t xml:space="preserve"> = max(H3:H40)</t>
  </si>
  <si>
    <t>89.เกรดเฉลี่ยต่ำสุด</t>
  </si>
  <si>
    <t xml:space="preserve"> =min(H3:h40)</t>
  </si>
  <si>
    <t>19.เกรดเฉลี่ยแยกตามเพศชาย</t>
  </si>
  <si>
    <t xml:space="preserve"> = averageifs(h3:h40,b3:b40,"=1")</t>
  </si>
  <si>
    <t>ชาย</t>
  </si>
  <si>
    <t>20.เกรดเฉลี่ยแยกตามเพศหญิง</t>
  </si>
  <si>
    <t xml:space="preserve"> = averageifs(h3:h40,b3:b40,"=2")</t>
  </si>
  <si>
    <t>หญิง</t>
  </si>
  <si>
    <t>21.เกรดเฉลี่ยของเพศใดสูงกว่ากัน</t>
  </si>
  <si>
    <t xml:space="preserve"> =max(d62:d63)</t>
  </si>
  <si>
    <t>22.วิชาที่ชอบอันดับ 1</t>
  </si>
  <si>
    <t>ใช้สูตร=COUNTIF($L$3:$L$41,L3) โดย$L$3:$L$41 คือขอบเขต และ L3 คือสิ่งที่ต้องการนับ</t>
  </si>
  <si>
    <t>23.วิชาที่ชอบอันดับ 2</t>
  </si>
  <si>
    <t>อังกฤษ</t>
  </si>
  <si>
    <t>หลังจากนั้น =Uninqe()โดยกำหนดขอบเขตภายในวงเล็บเพื่อลบข้อมูลซ้ำ จะเห็นข้อมูลจาก</t>
  </si>
  <si>
    <t>24.วิชาที่ชอบอันดับ 3</t>
  </si>
  <si>
    <t>25. รายการวิชาที่ชอบของเพศชาย</t>
  </si>
  <si>
    <t>ศิลปะ วิทยาการคำนวณ ภาษาอังกฤษคณิตศาสตร์ วิทยาศาสตร์ การงานอาชีพ ดนตรี ภาษาไทย</t>
  </si>
  <si>
    <t>กรองเพศชาย แล้วใช้คำสั่ง =uninqe()ดูเฉพาะข้อมูลวิชาที่ไม่ซ้ำกัน</t>
  </si>
  <si>
    <t>26.รายการวิชาที่ชอบของเพศหญิง</t>
  </si>
  <si>
    <t>สังคม คณิตศาสตร์วิทยาการคำนวณ พละศึกษา วิทยาศาสตร์ ภาษาอังกฤษ ศิลปะ ดนตรี ภาษาไทย</t>
  </si>
  <si>
    <t>กรองเพศหญิง แล้วใช้คำสั่ง =uninqe()ดูเฉพาะข้อมูลวิชาที่ไม่ซ้ำกัน</t>
  </si>
  <si>
    <t>27. หาค่าดัชนีมวลกายของนักเรียนแต่ละคน</t>
  </si>
  <si>
    <t xml:space="preserve"> .=เซลน้ำหนัก/(เซลส่วนสูง*2/100)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</si>
</sst>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d mmmm yyyy"/>
  </numFmts>
  <fonts count="11">
    <font>
      <sz val="10.0"/>
      <color rgb="FF000000"/>
      <name val="Arial"/>
    </font>
    <font>
      <name val="Arial"/>
    </font>
    <font>
      <color rgb="FFFF0000"/>
      <name val="Arial"/>
    </font>
    <font>
      <sz val="11.0"/>
      <color rgb="FF000000"/>
      <name val="Inconsolata"/>
    </font>
    <font>
      <color rgb="FF0000FF"/>
      <name val="Arial"/>
    </font>
    <font>
      <sz val="11.0"/>
      <color rgb="FF0000FF"/>
      <name val="Inconsolata"/>
    </font>
    <font>
      <sz val="13.0"/>
      <color rgb="FF0000FF"/>
      <name val="Helvetica"/>
    </font>
    <font>
      <color rgb="FF000000"/>
      <name val="Arial"/>
    </font>
    <font>
      <b/>
      <color rgb="FF000000"/>
      <name val="Arial"/>
    </font>
    <font>
      <sz val="14.0"/>
      <color rgb="FF000000"/>
      <name val="TH Niramit AS"/>
    </font>
    <font/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92CDDC"/>
        <bgColor rgb="FF92CDDC"/>
      </patternFill>
    </fill>
  </fills>
  <borders count="6">
    <border/>
    <border>
      <right/>
    </border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right/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horizontal="left" readingOrder="0" shrinkToFit="0" vertical="bottom" wrapText="0"/>
    </xf>
    <xf borderId="0" fillId="0" fontId="1" numFmtId="0" xfId="0" applyAlignment="1" applyFont="1">
      <alignment horizontal="right" readingOrder="0" shrinkToFit="0" vertical="bottom" wrapText="0"/>
    </xf>
    <xf borderId="0" fillId="0" fontId="2" numFmtId="164" xfId="0" applyAlignment="1" applyFont="1" applyNumberFormat="1">
      <alignment horizontal="right" readingOrder="0" shrinkToFit="0" vertical="bottom" wrapText="0"/>
    </xf>
    <xf borderId="0" fillId="0" fontId="1" numFmtId="164" xfId="0" applyAlignment="1" applyFont="1" applyNumberFormat="1">
      <alignment horizontal="right" readingOrder="0" shrinkToFit="0" vertical="bottom" wrapText="0"/>
    </xf>
    <xf borderId="0" fillId="0" fontId="2" numFmtId="0" xfId="0" applyAlignment="1" applyFont="1">
      <alignment horizontal="right" readingOrder="0" shrinkToFit="0" vertical="bottom" wrapText="0"/>
    </xf>
    <xf borderId="0" fillId="0" fontId="2" numFmtId="0" xfId="0" applyAlignment="1" applyFont="1">
      <alignment horizontal="left" readingOrder="0" shrinkToFit="0" vertical="bottom" wrapText="0"/>
    </xf>
    <xf borderId="0" fillId="0" fontId="2" numFmtId="165" xfId="0" applyAlignment="1" applyFont="1" applyNumberFormat="1">
      <alignment horizontal="right" readingOrder="0" shrinkToFit="0" vertical="bottom" wrapText="0"/>
    </xf>
    <xf borderId="0" fillId="2" fontId="3" numFmtId="0" xfId="0" applyFill="1" applyFont="1"/>
    <xf borderId="0" fillId="0" fontId="1" numFmtId="0" xfId="0" applyAlignment="1" applyFont="1">
      <alignment vertical="bottom"/>
    </xf>
    <xf borderId="1" fillId="0" fontId="1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vertical="bottom"/>
    </xf>
    <xf borderId="0" fillId="0" fontId="4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  <xf borderId="0" fillId="0" fontId="4" numFmtId="0" xfId="0" applyAlignment="1" applyFont="1">
      <alignment horizontal="right" vertical="bottom"/>
    </xf>
    <xf borderId="0" fillId="2" fontId="5" numFmtId="0" xfId="0" applyAlignment="1" applyFont="1">
      <alignment horizontal="right" vertical="bottom"/>
    </xf>
    <xf borderId="0" fillId="2" fontId="6" numFmtId="14" xfId="0" applyAlignment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1" numFmtId="164" xfId="0" applyAlignment="1" applyFont="1" applyNumberFormat="1">
      <alignment vertical="bottom"/>
    </xf>
    <xf borderId="0" fillId="0" fontId="1" numFmtId="164" xfId="0" applyAlignment="1" applyFont="1" applyNumberFormat="1">
      <alignment horizontal="right" vertical="bottom"/>
    </xf>
    <xf borderId="2" fillId="0" fontId="1" numFmtId="0" xfId="0" applyAlignment="1" applyBorder="1" applyFont="1">
      <alignment vertical="bottom"/>
    </xf>
    <xf borderId="3" fillId="3" fontId="1" numFmtId="0" xfId="0" applyAlignment="1" applyBorder="1" applyFill="1" applyFont="1">
      <alignment vertical="bottom"/>
    </xf>
    <xf borderId="4" fillId="3" fontId="7" numFmtId="0" xfId="0" applyAlignment="1" applyBorder="1" applyFont="1">
      <alignment vertical="bottom"/>
    </xf>
    <xf borderId="4" fillId="3" fontId="7" numFmtId="0" xfId="0" applyAlignment="1" applyBorder="1" applyFont="1">
      <alignment horizontal="right" vertical="bottom"/>
    </xf>
    <xf borderId="4" fillId="3" fontId="1" numFmtId="0" xfId="0" applyAlignment="1" applyBorder="1" applyFont="1">
      <alignment vertical="bottom"/>
    </xf>
    <xf borderId="0" fillId="3" fontId="1" numFmtId="0" xfId="0" applyAlignment="1" applyFont="1">
      <alignment vertical="bottom"/>
    </xf>
    <xf borderId="4" fillId="3" fontId="8" numFmtId="0" xfId="0" applyAlignment="1" applyBorder="1" applyFont="1">
      <alignment vertical="bottom"/>
    </xf>
    <xf borderId="4" fillId="3" fontId="7" numFmtId="9" xfId="0" applyAlignment="1" applyBorder="1" applyFont="1" applyNumberFormat="1">
      <alignment horizontal="right" vertical="bottom"/>
    </xf>
    <xf borderId="5" fillId="3" fontId="7" numFmtId="0" xfId="0" applyAlignment="1" applyBorder="1" applyFont="1">
      <alignment shrinkToFit="0" vertical="bottom" wrapText="0"/>
    </xf>
    <xf borderId="5" fillId="3" fontId="1" numFmtId="0" xfId="0" applyAlignment="1" applyBorder="1" applyFont="1">
      <alignment vertical="bottom"/>
    </xf>
    <xf borderId="5" fillId="3" fontId="7" numFmtId="0" xfId="0" applyAlignment="1" applyBorder="1" applyFont="1">
      <alignment readingOrder="0" shrinkToFit="0" vertical="bottom" wrapText="0"/>
    </xf>
    <xf borderId="1" fillId="3" fontId="1" numFmtId="0" xfId="0" applyAlignment="1" applyBorder="1" applyFont="1">
      <alignment vertical="bottom"/>
    </xf>
    <xf borderId="4" fillId="3" fontId="7" numFmtId="0" xfId="0" applyAlignment="1" applyBorder="1" applyFont="1">
      <alignment readingOrder="0" vertical="bottom"/>
    </xf>
    <xf borderId="4" fillId="3" fontId="7" numFmtId="0" xfId="0" applyAlignment="1" applyBorder="1" applyFont="1">
      <alignment horizontal="right" readingOrder="0" vertical="bottom"/>
    </xf>
    <xf borderId="2" fillId="3" fontId="1" numFmtId="0" xfId="0" applyAlignment="1" applyBorder="1" applyFont="1">
      <alignment vertical="bottom"/>
    </xf>
    <xf borderId="5" fillId="3" fontId="9" numFmtId="0" xfId="0" applyAlignment="1" applyBorder="1" applyFont="1">
      <alignment shrinkToFit="0" vertical="bottom" wrapText="0"/>
    </xf>
    <xf borderId="2" fillId="0" fontId="10" numFmtId="0" xfId="0" applyBorder="1" applyFont="1"/>
    <xf borderId="4" fillId="0" fontId="10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7.14"/>
  </cols>
  <sheetData>
    <row r="1">
      <c r="A1" s="1"/>
      <c r="B1" s="2"/>
      <c r="C1" s="3" t="s">
        <v>0</v>
      </c>
      <c r="G1" s="1"/>
      <c r="H1" s="2"/>
      <c r="I1" s="2"/>
    </row>
    <row r="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>
      <c r="A3" s="4">
        <v>6.2030023E7</v>
      </c>
      <c r="B3" s="4">
        <v>2.0</v>
      </c>
      <c r="C3" s="4">
        <v>13.0</v>
      </c>
      <c r="D3" s="4">
        <v>42.0</v>
      </c>
      <c r="E3" s="4">
        <v>155.0</v>
      </c>
      <c r="F3" s="4">
        <v>3.91</v>
      </c>
      <c r="G3" s="5">
        <v>241967.0</v>
      </c>
      <c r="H3" s="3" t="s">
        <v>10</v>
      </c>
      <c r="I3" s="2"/>
    </row>
    <row r="4">
      <c r="A4" s="4">
        <v>6.2030024E7</v>
      </c>
      <c r="B4" s="4">
        <v>1.0</v>
      </c>
      <c r="C4" s="4">
        <v>14.0</v>
      </c>
      <c r="D4" s="4">
        <v>56.0</v>
      </c>
      <c r="E4" s="4">
        <v>165.0</v>
      </c>
      <c r="F4" s="4">
        <v>3.89</v>
      </c>
      <c r="G4" s="6">
        <v>236850.0</v>
      </c>
      <c r="H4" s="3" t="s">
        <v>11</v>
      </c>
      <c r="I4" s="2"/>
    </row>
    <row r="5">
      <c r="A5" s="4">
        <v>6.2030025E7</v>
      </c>
      <c r="B5" s="4">
        <v>1.0</v>
      </c>
      <c r="C5" s="4">
        <v>14.0</v>
      </c>
      <c r="D5" s="4">
        <v>56.0</v>
      </c>
      <c r="E5" s="4">
        <v>168.0</v>
      </c>
      <c r="F5" s="4">
        <v>3.89</v>
      </c>
      <c r="G5" s="6">
        <v>236850.0</v>
      </c>
      <c r="H5" s="3" t="s">
        <v>12</v>
      </c>
      <c r="I5" s="2"/>
    </row>
    <row r="6">
      <c r="A6" s="4">
        <v>6.2030026E7</v>
      </c>
      <c r="B6" s="4">
        <v>1.0</v>
      </c>
      <c r="C6" s="4">
        <v>13.0</v>
      </c>
      <c r="D6" s="4">
        <v>42.0</v>
      </c>
      <c r="E6" s="4">
        <v>161.0</v>
      </c>
      <c r="F6" s="4">
        <v>3.91</v>
      </c>
      <c r="G6" s="6">
        <v>236854.0</v>
      </c>
      <c r="H6" s="3" t="s">
        <v>13</v>
      </c>
      <c r="I6" s="2"/>
    </row>
    <row r="7">
      <c r="A7" s="4">
        <v>6.2030027E7</v>
      </c>
      <c r="B7" s="4">
        <v>2.0</v>
      </c>
      <c r="C7" s="4">
        <v>13.0</v>
      </c>
      <c r="D7" s="4">
        <v>41.0</v>
      </c>
      <c r="E7" s="4">
        <v>159.0</v>
      </c>
      <c r="F7" s="4">
        <v>3.72</v>
      </c>
      <c r="G7" s="6">
        <v>237063.0</v>
      </c>
      <c r="H7" s="3" t="s">
        <v>14</v>
      </c>
      <c r="I7" s="2"/>
    </row>
    <row r="8">
      <c r="A8" s="4">
        <v>6.2030028E7</v>
      </c>
      <c r="B8" s="4">
        <v>2.0</v>
      </c>
      <c r="C8" s="4">
        <v>13.0</v>
      </c>
      <c r="D8" s="4">
        <v>40.0</v>
      </c>
      <c r="E8" s="4">
        <v>155.0</v>
      </c>
      <c r="F8" s="4">
        <v>3.91</v>
      </c>
      <c r="G8" s="6">
        <v>236936.0</v>
      </c>
      <c r="H8" s="3" t="s">
        <v>15</v>
      </c>
      <c r="I8" s="3" t="s">
        <v>16</v>
      </c>
    </row>
    <row r="9">
      <c r="A9" s="4">
        <v>6.2030029E7</v>
      </c>
      <c r="B9" s="4">
        <v>1.0</v>
      </c>
      <c r="C9" s="4">
        <v>13.0</v>
      </c>
      <c r="D9" s="4">
        <v>46.0</v>
      </c>
      <c r="E9" s="4">
        <v>162.0</v>
      </c>
      <c r="F9" s="4">
        <v>3.47</v>
      </c>
      <c r="G9" s="6">
        <v>237077.0</v>
      </c>
      <c r="H9" s="3" t="s">
        <v>13</v>
      </c>
      <c r="I9" s="2"/>
    </row>
    <row r="10">
      <c r="A10" s="4">
        <v>6.203003E7</v>
      </c>
      <c r="B10" s="4">
        <v>2.0</v>
      </c>
      <c r="C10" s="4">
        <v>13.0</v>
      </c>
      <c r="D10" s="4">
        <v>35.0</v>
      </c>
      <c r="E10" s="4">
        <v>150.0</v>
      </c>
      <c r="F10" s="4">
        <v>3.85</v>
      </c>
      <c r="G10" s="6">
        <v>236963.0</v>
      </c>
      <c r="H10" s="3" t="s">
        <v>12</v>
      </c>
      <c r="I10" s="2"/>
    </row>
    <row r="11">
      <c r="A11" s="4">
        <v>6.2030031E7</v>
      </c>
      <c r="B11" s="4">
        <v>2.0</v>
      </c>
      <c r="C11" s="7">
        <v>130.0</v>
      </c>
      <c r="D11" s="4">
        <v>52.0</v>
      </c>
      <c r="E11" s="4">
        <v>158.0</v>
      </c>
      <c r="F11" s="4">
        <v>3.77</v>
      </c>
      <c r="G11" s="6">
        <v>237193.0</v>
      </c>
      <c r="H11" s="3" t="s">
        <v>15</v>
      </c>
      <c r="I11" s="2"/>
    </row>
    <row r="12">
      <c r="A12" s="4">
        <v>6.2030032E7</v>
      </c>
      <c r="B12" s="4">
        <v>1.0</v>
      </c>
      <c r="C12" s="4">
        <v>13.0</v>
      </c>
      <c r="D12" s="4">
        <v>49.0</v>
      </c>
      <c r="E12" s="4">
        <v>164.0</v>
      </c>
      <c r="F12" s="4">
        <v>3.94</v>
      </c>
      <c r="G12" s="6">
        <v>236915.0</v>
      </c>
      <c r="H12" s="8" t="s">
        <v>17</v>
      </c>
      <c r="I12" s="2"/>
    </row>
    <row r="13">
      <c r="A13" s="4">
        <v>6.2030033E7</v>
      </c>
      <c r="B13" s="4">
        <v>1.0</v>
      </c>
      <c r="C13" s="4">
        <v>13.0</v>
      </c>
      <c r="D13" s="4">
        <v>58.0</v>
      </c>
      <c r="E13" s="4">
        <v>174.0</v>
      </c>
      <c r="F13" s="4">
        <v>3.99</v>
      </c>
      <c r="G13" s="6">
        <v>236978.0</v>
      </c>
      <c r="H13" s="3" t="s">
        <v>10</v>
      </c>
      <c r="I13" s="3" t="s">
        <v>18</v>
      </c>
    </row>
    <row r="14">
      <c r="A14" s="4">
        <v>6.2030034E7</v>
      </c>
      <c r="B14" s="4">
        <v>1.0</v>
      </c>
      <c r="C14" s="4">
        <v>14.0</v>
      </c>
      <c r="D14" s="4">
        <v>73.0</v>
      </c>
      <c r="E14" s="4">
        <v>170.0</v>
      </c>
      <c r="F14" s="4">
        <v>3.86</v>
      </c>
      <c r="G14" s="6">
        <v>236994.0</v>
      </c>
      <c r="H14" s="3" t="s">
        <v>19</v>
      </c>
      <c r="I14" s="2"/>
    </row>
    <row r="15">
      <c r="A15" s="4">
        <v>6.2030035E7</v>
      </c>
      <c r="B15" s="4">
        <v>2.0</v>
      </c>
      <c r="C15" s="4">
        <v>13.0</v>
      </c>
      <c r="D15" s="4">
        <v>50.0</v>
      </c>
      <c r="E15" s="4">
        <v>162.0</v>
      </c>
      <c r="F15" s="4">
        <v>3.48</v>
      </c>
      <c r="G15" s="6">
        <v>237129.0</v>
      </c>
      <c r="H15" s="3" t="s">
        <v>10</v>
      </c>
      <c r="I15" s="2"/>
    </row>
    <row r="16">
      <c r="A16" s="4">
        <v>6.2030036E7</v>
      </c>
      <c r="B16" s="4">
        <v>1.0</v>
      </c>
      <c r="C16" s="4">
        <v>13.0</v>
      </c>
      <c r="D16" s="4">
        <v>42.0</v>
      </c>
      <c r="E16" s="4">
        <v>161.0</v>
      </c>
      <c r="F16" s="4">
        <v>3.91</v>
      </c>
      <c r="G16" s="6">
        <v>237219.0</v>
      </c>
      <c r="H16" s="3" t="s">
        <v>20</v>
      </c>
      <c r="I16" s="2"/>
    </row>
    <row r="17">
      <c r="A17" s="4">
        <v>6.2030037E7</v>
      </c>
      <c r="B17" s="4">
        <v>2.0</v>
      </c>
      <c r="C17" s="4">
        <v>13.0</v>
      </c>
      <c r="D17" s="4">
        <v>44.0</v>
      </c>
      <c r="E17" s="4">
        <v>154.0</v>
      </c>
      <c r="F17" s="4">
        <v>3.63</v>
      </c>
      <c r="G17" s="5">
        <v>242139.0</v>
      </c>
      <c r="H17" s="3" t="s">
        <v>10</v>
      </c>
      <c r="I17" s="3" t="s">
        <v>21</v>
      </c>
    </row>
    <row r="18">
      <c r="A18" s="4">
        <v>6.2030038E7</v>
      </c>
      <c r="B18" s="4">
        <v>2.0</v>
      </c>
      <c r="C18" s="4">
        <v>13.0</v>
      </c>
      <c r="D18" s="4">
        <v>49.0</v>
      </c>
      <c r="E18" s="4">
        <v>153.0</v>
      </c>
      <c r="F18" s="4">
        <v>2.2</v>
      </c>
      <c r="G18" s="6">
        <v>237169.0</v>
      </c>
      <c r="H18" s="3" t="s">
        <v>22</v>
      </c>
      <c r="I18" s="2"/>
    </row>
    <row r="19">
      <c r="A19" s="4">
        <v>6.2030039E7</v>
      </c>
      <c r="B19" s="4">
        <v>1.0</v>
      </c>
      <c r="C19" s="4">
        <v>14.0</v>
      </c>
      <c r="D19" s="4">
        <v>60.0</v>
      </c>
      <c r="E19" s="4">
        <v>163.0</v>
      </c>
      <c r="F19" s="4">
        <v>3.13</v>
      </c>
      <c r="G19" s="5">
        <v>242103.0</v>
      </c>
      <c r="H19" s="3" t="s">
        <v>14</v>
      </c>
      <c r="I19" s="2"/>
    </row>
    <row r="20">
      <c r="A20" s="4">
        <v>6.203004E7</v>
      </c>
      <c r="B20" s="4">
        <v>1.0</v>
      </c>
      <c r="C20" s="4">
        <v>14.0</v>
      </c>
      <c r="D20" s="4">
        <v>56.0</v>
      </c>
      <c r="E20" s="4">
        <v>165.0</v>
      </c>
      <c r="F20" s="4">
        <v>3.46</v>
      </c>
      <c r="G20" s="6">
        <v>236660.0</v>
      </c>
      <c r="H20" s="3" t="s">
        <v>13</v>
      </c>
      <c r="I20" s="2"/>
    </row>
    <row r="21">
      <c r="A21" s="4">
        <v>6.2030041E7</v>
      </c>
      <c r="B21" s="4">
        <v>1.0</v>
      </c>
      <c r="C21" s="4">
        <v>14.0</v>
      </c>
      <c r="D21" s="4">
        <v>65.0</v>
      </c>
      <c r="E21" s="4">
        <v>171.0</v>
      </c>
      <c r="F21" s="4">
        <v>3.83</v>
      </c>
      <c r="G21" s="6">
        <v>236903.0</v>
      </c>
      <c r="H21" s="3" t="s">
        <v>12</v>
      </c>
      <c r="I21" s="2"/>
    </row>
    <row r="22">
      <c r="A22" s="4">
        <v>6.2030042E7</v>
      </c>
      <c r="B22" s="4">
        <v>1.0</v>
      </c>
      <c r="C22" s="4">
        <v>14.0</v>
      </c>
      <c r="D22" s="4">
        <v>45.0</v>
      </c>
      <c r="E22" s="4">
        <v>168.0</v>
      </c>
      <c r="F22" s="4">
        <v>2.94</v>
      </c>
      <c r="G22" s="6">
        <v>236770.0</v>
      </c>
      <c r="H22" s="3" t="s">
        <v>23</v>
      </c>
      <c r="I22" s="2"/>
    </row>
    <row r="23">
      <c r="A23" s="4">
        <v>6.2030043E7</v>
      </c>
      <c r="B23" s="4">
        <v>2.0</v>
      </c>
      <c r="C23" s="4">
        <v>13.0</v>
      </c>
      <c r="D23" s="4">
        <v>41.0</v>
      </c>
      <c r="E23" s="4">
        <v>149.0</v>
      </c>
      <c r="F23" s="4">
        <v>3.85</v>
      </c>
      <c r="G23" s="6">
        <v>236923.0</v>
      </c>
      <c r="H23" s="3" t="s">
        <v>12</v>
      </c>
      <c r="I23" s="2"/>
    </row>
    <row r="24">
      <c r="A24" s="4">
        <v>6.2030044E7</v>
      </c>
      <c r="B24" s="4">
        <v>2.0</v>
      </c>
      <c r="C24" s="4">
        <v>13.0</v>
      </c>
      <c r="D24" s="4">
        <v>45.2</v>
      </c>
      <c r="E24" s="4">
        <v>157.0</v>
      </c>
      <c r="F24" s="4">
        <v>3.93</v>
      </c>
      <c r="G24" s="9">
        <v>236965.0</v>
      </c>
      <c r="H24" s="3" t="s">
        <v>12</v>
      </c>
      <c r="I24" s="8"/>
    </row>
    <row r="25">
      <c r="A25" s="4">
        <v>6.2030045E7</v>
      </c>
      <c r="B25" s="4">
        <v>1.0</v>
      </c>
      <c r="C25" s="4">
        <v>14.0</v>
      </c>
      <c r="D25" s="7">
        <v>0.0</v>
      </c>
      <c r="E25" s="4">
        <v>170.0</v>
      </c>
      <c r="F25" s="4">
        <v>3.51</v>
      </c>
      <c r="G25" s="6">
        <v>236707.0</v>
      </c>
      <c r="H25" s="3" t="s">
        <v>19</v>
      </c>
      <c r="I25" s="2"/>
    </row>
    <row r="26">
      <c r="A26" s="7">
        <v>6.2030046E7</v>
      </c>
      <c r="B26" s="4">
        <v>2.0</v>
      </c>
      <c r="C26" s="4">
        <v>13.0</v>
      </c>
      <c r="D26" s="4">
        <v>38.0</v>
      </c>
      <c r="E26" s="4">
        <v>149.0</v>
      </c>
      <c r="F26" s="4">
        <v>3.85</v>
      </c>
      <c r="G26" s="6">
        <v>237006.0</v>
      </c>
      <c r="H26" s="3" t="s">
        <v>19</v>
      </c>
      <c r="I26" s="2"/>
    </row>
    <row r="27">
      <c r="A27" s="7">
        <v>6.2030046E7</v>
      </c>
      <c r="B27" s="4">
        <v>1.0</v>
      </c>
      <c r="C27" s="4">
        <v>13.0</v>
      </c>
      <c r="D27" s="4">
        <v>67.0</v>
      </c>
      <c r="E27" s="4">
        <v>167.0</v>
      </c>
      <c r="F27" s="4">
        <v>3.39</v>
      </c>
      <c r="G27" s="6">
        <v>237041.0</v>
      </c>
      <c r="H27" s="3" t="s">
        <v>12</v>
      </c>
      <c r="I27" s="2"/>
    </row>
    <row r="28">
      <c r="A28" s="4">
        <v>6.2030048E7</v>
      </c>
      <c r="B28" s="4">
        <v>2.0</v>
      </c>
      <c r="C28" s="4">
        <v>13.0</v>
      </c>
      <c r="D28" s="4">
        <v>50.0</v>
      </c>
      <c r="E28" s="4">
        <v>161.0</v>
      </c>
      <c r="F28" s="4">
        <v>3.85</v>
      </c>
      <c r="G28" s="6">
        <v>237089.0</v>
      </c>
      <c r="H28" s="3" t="s">
        <v>19</v>
      </c>
      <c r="I28" s="2"/>
    </row>
    <row r="29">
      <c r="A29" s="4">
        <v>6.2030049E7</v>
      </c>
      <c r="B29" s="4">
        <v>1.0</v>
      </c>
      <c r="C29" s="4">
        <v>13.0</v>
      </c>
      <c r="D29" s="4">
        <v>50.0</v>
      </c>
      <c r="E29" s="4">
        <v>160.0</v>
      </c>
      <c r="F29" s="4">
        <v>3.98</v>
      </c>
      <c r="G29" s="6">
        <v>237211.0</v>
      </c>
      <c r="H29" s="8" t="s">
        <v>24</v>
      </c>
      <c r="I29" s="2"/>
    </row>
    <row r="30">
      <c r="A30" s="4">
        <v>6.203005E7</v>
      </c>
      <c r="B30" s="4">
        <v>1.0</v>
      </c>
      <c r="C30" s="4">
        <v>14.0</v>
      </c>
      <c r="D30" s="4">
        <v>70.0</v>
      </c>
      <c r="E30" s="4">
        <v>176.0</v>
      </c>
      <c r="F30" s="4">
        <v>4.0</v>
      </c>
      <c r="G30" s="6">
        <v>236742.0</v>
      </c>
      <c r="H30" s="3" t="s">
        <v>19</v>
      </c>
      <c r="I30" s="2"/>
    </row>
    <row r="31">
      <c r="A31" s="4">
        <v>6.2030051E7</v>
      </c>
      <c r="B31" s="4">
        <v>1.0</v>
      </c>
      <c r="C31" s="4">
        <v>13.0</v>
      </c>
      <c r="D31" s="7">
        <v>300.0</v>
      </c>
      <c r="E31" s="4">
        <v>170.0</v>
      </c>
      <c r="F31" s="4">
        <v>3.65</v>
      </c>
      <c r="G31" s="6">
        <v>237039.0</v>
      </c>
      <c r="H31" s="3" t="s">
        <v>25</v>
      </c>
      <c r="I31" s="2"/>
    </row>
    <row r="32">
      <c r="A32" s="4">
        <v>6.2030052E7</v>
      </c>
      <c r="B32" s="4">
        <v>1.0</v>
      </c>
      <c r="C32" s="4">
        <v>13.0</v>
      </c>
      <c r="D32" s="4">
        <v>65.0</v>
      </c>
      <c r="E32" s="4">
        <v>170.0</v>
      </c>
      <c r="F32" s="4">
        <v>3.82</v>
      </c>
      <c r="G32" s="6">
        <v>237266.0</v>
      </c>
      <c r="H32" s="3" t="s">
        <v>19</v>
      </c>
      <c r="I32" s="2"/>
    </row>
    <row r="33">
      <c r="A33" s="4">
        <v>6.2030053E7</v>
      </c>
      <c r="B33" s="4">
        <v>1.0</v>
      </c>
      <c r="C33" s="4">
        <v>13.0</v>
      </c>
      <c r="D33" s="4">
        <v>75.0</v>
      </c>
      <c r="E33" s="4">
        <v>169.0</v>
      </c>
      <c r="F33" s="4">
        <v>3.26</v>
      </c>
      <c r="G33" s="6">
        <v>237125.0</v>
      </c>
      <c r="H33" s="3" t="s">
        <v>26</v>
      </c>
      <c r="I33" s="2"/>
    </row>
    <row r="34">
      <c r="A34" s="4">
        <v>6.2030054E7</v>
      </c>
      <c r="B34" s="4">
        <v>2.0</v>
      </c>
      <c r="C34" s="4">
        <v>13.0</v>
      </c>
      <c r="D34" s="4">
        <v>62.0</v>
      </c>
      <c r="E34" s="4">
        <v>155.0</v>
      </c>
      <c r="F34" s="4">
        <v>3.34</v>
      </c>
      <c r="G34" s="6">
        <v>237182.0</v>
      </c>
      <c r="H34" s="3" t="s">
        <v>13</v>
      </c>
      <c r="I34" s="2"/>
    </row>
    <row r="35">
      <c r="A35" s="4">
        <v>6.2030055E7</v>
      </c>
      <c r="B35" s="4">
        <v>1.0</v>
      </c>
      <c r="C35" s="4">
        <v>14.0</v>
      </c>
      <c r="D35" s="4">
        <v>53.0</v>
      </c>
      <c r="E35" s="4">
        <v>169.0</v>
      </c>
      <c r="F35" s="4">
        <v>3.64</v>
      </c>
      <c r="G35" s="6">
        <v>236861.0</v>
      </c>
      <c r="H35" s="3" t="s">
        <v>13</v>
      </c>
      <c r="I35" s="2"/>
    </row>
    <row r="36">
      <c r="A36" s="4">
        <v>6.2030056E7</v>
      </c>
      <c r="B36" s="4">
        <v>1.0</v>
      </c>
      <c r="C36" s="4">
        <v>13.0</v>
      </c>
      <c r="D36" s="4">
        <v>49.0</v>
      </c>
      <c r="E36" s="4">
        <v>160.0</v>
      </c>
      <c r="F36" s="4">
        <v>3.96</v>
      </c>
      <c r="G36" s="6">
        <v>236958.0</v>
      </c>
      <c r="H36" s="3" t="s">
        <v>19</v>
      </c>
      <c r="I36" s="2"/>
    </row>
    <row r="37">
      <c r="A37" s="4">
        <v>6.2030057E7</v>
      </c>
      <c r="B37" s="4">
        <v>2.0</v>
      </c>
      <c r="C37" s="4">
        <v>13.0</v>
      </c>
      <c r="D37" s="4">
        <v>60.0</v>
      </c>
      <c r="E37" s="4">
        <v>156.0</v>
      </c>
      <c r="F37" s="4">
        <v>3.93</v>
      </c>
      <c r="G37" s="6">
        <v>237212.0</v>
      </c>
      <c r="H37" s="3" t="s">
        <v>11</v>
      </c>
      <c r="I37" s="2"/>
    </row>
    <row r="38">
      <c r="A38" s="4">
        <v>6.2030058E7</v>
      </c>
      <c r="B38" s="4">
        <v>2.0</v>
      </c>
      <c r="C38" s="4">
        <v>13.0</v>
      </c>
      <c r="D38" s="4">
        <v>42.0</v>
      </c>
      <c r="E38" s="4">
        <v>156.0</v>
      </c>
      <c r="F38" s="4">
        <v>3.89</v>
      </c>
      <c r="G38" s="6">
        <v>236909.0</v>
      </c>
      <c r="H38" s="3" t="s">
        <v>26</v>
      </c>
      <c r="I38" s="2"/>
    </row>
    <row r="39">
      <c r="A39" s="4">
        <v>6.2030059E7</v>
      </c>
      <c r="B39" s="4">
        <v>2.0</v>
      </c>
      <c r="C39" s="4">
        <v>13.0</v>
      </c>
      <c r="D39" s="4">
        <v>37.0</v>
      </c>
      <c r="E39" s="4">
        <v>149.0</v>
      </c>
      <c r="F39" s="4">
        <v>3.96</v>
      </c>
      <c r="G39" s="6">
        <v>236925.0</v>
      </c>
      <c r="H39" s="3" t="s">
        <v>25</v>
      </c>
      <c r="I39" s="2"/>
    </row>
    <row r="40">
      <c r="A40" s="4">
        <v>6.203006E7</v>
      </c>
      <c r="B40" s="4">
        <v>1.0</v>
      </c>
      <c r="C40" s="4">
        <v>13.0</v>
      </c>
      <c r="D40" s="4">
        <v>45.0</v>
      </c>
      <c r="E40" s="4">
        <v>162.0</v>
      </c>
      <c r="F40" s="4">
        <v>3.18</v>
      </c>
      <c r="G40" s="6">
        <v>236711.0</v>
      </c>
      <c r="H40" s="3" t="s">
        <v>19</v>
      </c>
      <c r="I40" s="2"/>
    </row>
    <row r="41">
      <c r="A41" s="4">
        <v>6.2030061E7</v>
      </c>
      <c r="B41" s="4">
        <v>2.0</v>
      </c>
      <c r="C41" s="4">
        <v>14.0</v>
      </c>
      <c r="D41" s="4">
        <v>43.0</v>
      </c>
      <c r="E41" s="4">
        <v>159.0</v>
      </c>
      <c r="F41" s="4">
        <v>3.83</v>
      </c>
      <c r="G41" s="6">
        <v>236894.0</v>
      </c>
      <c r="H41" s="3" t="s">
        <v>11</v>
      </c>
      <c r="I41" s="2"/>
    </row>
    <row r="42">
      <c r="A42" s="4">
        <v>6.2030062E7</v>
      </c>
      <c r="B42" s="4">
        <v>2.0</v>
      </c>
      <c r="C42" s="4">
        <v>14.0</v>
      </c>
      <c r="D42" s="4">
        <v>47.0</v>
      </c>
      <c r="E42" s="4">
        <v>159.0</v>
      </c>
      <c r="F42" s="4">
        <v>3.67</v>
      </c>
      <c r="G42" s="6">
        <v>236974.0</v>
      </c>
      <c r="H42" s="3" t="s">
        <v>13</v>
      </c>
      <c r="I42" s="2"/>
    </row>
    <row r="43">
      <c r="A43" s="4">
        <v>6.2030063E7</v>
      </c>
      <c r="B43" s="4">
        <v>2.0</v>
      </c>
      <c r="C43" s="4">
        <v>13.0</v>
      </c>
      <c r="D43" s="4">
        <v>70.0</v>
      </c>
      <c r="E43" s="4">
        <v>162.0</v>
      </c>
      <c r="F43" s="4">
        <v>3.54</v>
      </c>
      <c r="G43" s="6">
        <v>237021.0</v>
      </c>
      <c r="H43" s="3" t="s">
        <v>13</v>
      </c>
      <c r="I43" s="3" t="s">
        <v>16</v>
      </c>
    </row>
    <row r="44">
      <c r="A44" s="4">
        <v>6.2030064E7</v>
      </c>
      <c r="B44" s="4">
        <v>1.0</v>
      </c>
      <c r="C44" s="4">
        <v>13.0</v>
      </c>
      <c r="D44" s="4">
        <v>84.0</v>
      </c>
      <c r="E44" s="4">
        <v>174.0</v>
      </c>
      <c r="F44" s="4">
        <v>3.72</v>
      </c>
      <c r="G44" s="6">
        <v>237161.0</v>
      </c>
      <c r="H44" s="3" t="s">
        <v>19</v>
      </c>
      <c r="I44" s="2"/>
    </row>
    <row r="45">
      <c r="A45" s="4">
        <v>6.2030065E7</v>
      </c>
      <c r="B45" s="4">
        <v>1.0</v>
      </c>
      <c r="C45" s="4">
        <v>12.0</v>
      </c>
      <c r="D45" s="4">
        <v>42.0</v>
      </c>
      <c r="E45" s="4">
        <v>165.0</v>
      </c>
      <c r="F45" s="4">
        <v>3.46</v>
      </c>
      <c r="G45" s="6">
        <v>237105.0</v>
      </c>
      <c r="H45" s="3" t="s">
        <v>14</v>
      </c>
      <c r="I45" s="2"/>
    </row>
    <row r="46">
      <c r="A46" s="4">
        <v>6.2030066E7</v>
      </c>
      <c r="B46" s="4">
        <v>2.0</v>
      </c>
      <c r="C46" s="4">
        <v>13.0</v>
      </c>
      <c r="D46" s="4">
        <v>40.0</v>
      </c>
      <c r="E46" s="4">
        <v>150.0</v>
      </c>
      <c r="F46" s="4">
        <v>3.81</v>
      </c>
      <c r="G46" s="6">
        <v>237102.0</v>
      </c>
      <c r="H46" s="3" t="s">
        <v>14</v>
      </c>
      <c r="I46" s="2"/>
    </row>
    <row r="47">
      <c r="A47" s="4">
        <v>6.2030067E7</v>
      </c>
      <c r="B47" s="4">
        <v>1.0</v>
      </c>
      <c r="C47" s="4">
        <v>13.0</v>
      </c>
      <c r="D47" s="4">
        <v>37.0</v>
      </c>
      <c r="E47" s="4">
        <v>162.0</v>
      </c>
      <c r="F47" s="4">
        <v>3.18</v>
      </c>
      <c r="G47" s="6">
        <v>237122.0</v>
      </c>
      <c r="H47" s="3" t="s">
        <v>14</v>
      </c>
      <c r="I47" s="2"/>
    </row>
    <row r="48">
      <c r="A48" s="4">
        <v>6.2030068E7</v>
      </c>
      <c r="B48" s="4">
        <v>1.0</v>
      </c>
      <c r="C48" s="4">
        <v>13.0</v>
      </c>
      <c r="D48" s="4">
        <v>45.0</v>
      </c>
      <c r="E48" s="4">
        <v>165.0</v>
      </c>
      <c r="F48" s="4">
        <v>3.06</v>
      </c>
      <c r="G48" s="6">
        <v>237130.0</v>
      </c>
      <c r="H48" s="3" t="s">
        <v>19</v>
      </c>
      <c r="I48" s="2"/>
    </row>
    <row r="49">
      <c r="A49" s="4">
        <v>6.2030069E7</v>
      </c>
      <c r="B49" s="4">
        <v>1.0</v>
      </c>
      <c r="C49" s="4">
        <v>13.0</v>
      </c>
      <c r="D49" s="4">
        <v>77.0</v>
      </c>
      <c r="E49" s="4">
        <v>162.0</v>
      </c>
      <c r="F49" s="4">
        <v>3.85</v>
      </c>
      <c r="G49" s="6">
        <v>237027.0</v>
      </c>
      <c r="H49" s="3" t="s">
        <v>26</v>
      </c>
      <c r="I49" s="2"/>
    </row>
    <row r="50">
      <c r="A50" s="4">
        <v>6.203007E7</v>
      </c>
      <c r="B50" s="4">
        <v>1.0</v>
      </c>
      <c r="C50" s="4">
        <v>14.0</v>
      </c>
      <c r="D50" s="4">
        <v>150.0</v>
      </c>
      <c r="E50" s="4">
        <v>192.0</v>
      </c>
      <c r="F50" s="4">
        <v>3.7</v>
      </c>
      <c r="G50" s="6">
        <v>236889.0</v>
      </c>
      <c r="H50" s="3" t="s">
        <v>14</v>
      </c>
      <c r="I50" s="3" t="s">
        <v>27</v>
      </c>
    </row>
    <row r="51">
      <c r="B51" s="10"/>
    </row>
  </sheetData>
  <mergeCells count="1">
    <mergeCell ref="C1:F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3.86"/>
    <col customWidth="1" min="5" max="5" width="12.29"/>
    <col customWidth="1" min="10" max="10" width="17.0"/>
  </cols>
  <sheetData>
    <row r="1">
      <c r="A1" s="11"/>
      <c r="B1" s="11"/>
      <c r="C1" s="12" t="s">
        <v>0</v>
      </c>
      <c r="D1" s="13"/>
      <c r="E1" s="13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>
      <c r="A2" s="11" t="s">
        <v>1</v>
      </c>
      <c r="B2" s="11" t="s">
        <v>2</v>
      </c>
      <c r="C2" s="11" t="s">
        <v>3</v>
      </c>
      <c r="D2" s="14" t="s">
        <v>28</v>
      </c>
      <c r="E2" s="15" t="s">
        <v>4</v>
      </c>
      <c r="F2" s="11" t="s">
        <v>5</v>
      </c>
      <c r="G2" s="14" t="s">
        <v>29</v>
      </c>
      <c r="H2" s="15" t="s">
        <v>30</v>
      </c>
      <c r="I2" s="14" t="s">
        <v>31</v>
      </c>
      <c r="J2" s="15" t="s">
        <v>7</v>
      </c>
      <c r="K2" s="11" t="s">
        <v>8</v>
      </c>
      <c r="L2" s="11" t="s">
        <v>9</v>
      </c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>
      <c r="A3" s="16">
        <v>6.2030024E7</v>
      </c>
      <c r="B3" s="17">
        <v>1.0</v>
      </c>
      <c r="C3" s="18">
        <v>14.0</v>
      </c>
      <c r="D3" s="19">
        <f t="shared" ref="D3:D40" si="1">DATEDIF(I3,TODAY(),"Y")</f>
        <v>15</v>
      </c>
      <c r="E3" s="17">
        <v>56.0</v>
      </c>
      <c r="F3" s="18">
        <v>165.0</v>
      </c>
      <c r="G3" s="20">
        <f t="shared" ref="G3:G40" si="2">E3/(F3*2/100)</f>
        <v>16.96969697</v>
      </c>
      <c r="H3" s="18">
        <v>3.89</v>
      </c>
      <c r="I3" s="21">
        <f t="shared" ref="I3:I40" si="3">EDATE(J3,-543*12)</f>
        <v>38523</v>
      </c>
      <c r="J3" s="22">
        <v>236850.0</v>
      </c>
      <c r="K3" s="23" t="s">
        <v>11</v>
      </c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>
      <c r="A4" s="16">
        <v>6.2030025E7</v>
      </c>
      <c r="B4" s="17">
        <v>1.0</v>
      </c>
      <c r="C4" s="18">
        <v>14.0</v>
      </c>
      <c r="D4" s="19">
        <f t="shared" si="1"/>
        <v>15</v>
      </c>
      <c r="E4" s="17">
        <v>56.0</v>
      </c>
      <c r="F4" s="18">
        <v>168.0</v>
      </c>
      <c r="G4" s="20">
        <f t="shared" si="2"/>
        <v>16.66666667</v>
      </c>
      <c r="H4" s="18">
        <v>3.89</v>
      </c>
      <c r="I4" s="21">
        <f t="shared" si="3"/>
        <v>38523</v>
      </c>
      <c r="J4" s="22">
        <v>236850.0</v>
      </c>
      <c r="K4" s="23" t="s">
        <v>12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</row>
    <row r="5">
      <c r="A5" s="16">
        <v>6.2030026E7</v>
      </c>
      <c r="B5" s="17">
        <v>1.0</v>
      </c>
      <c r="C5" s="18">
        <v>13.0</v>
      </c>
      <c r="D5" s="19">
        <f t="shared" si="1"/>
        <v>15</v>
      </c>
      <c r="E5" s="17">
        <v>42.0</v>
      </c>
      <c r="F5" s="18">
        <v>161.0</v>
      </c>
      <c r="G5" s="20">
        <f t="shared" si="2"/>
        <v>13.04347826</v>
      </c>
      <c r="H5" s="18">
        <v>3.91</v>
      </c>
      <c r="I5" s="21">
        <f t="shared" si="3"/>
        <v>38527</v>
      </c>
      <c r="J5" s="22">
        <v>236854.0</v>
      </c>
      <c r="K5" s="23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>
      <c r="A6" s="16">
        <v>6.2030028E7</v>
      </c>
      <c r="B6" s="17">
        <v>2.0</v>
      </c>
      <c r="C6" s="18">
        <v>13.0</v>
      </c>
      <c r="D6" s="19">
        <f t="shared" si="1"/>
        <v>15</v>
      </c>
      <c r="E6" s="17">
        <v>40.0</v>
      </c>
      <c r="F6" s="18">
        <v>155.0</v>
      </c>
      <c r="G6" s="20">
        <f t="shared" si="2"/>
        <v>12.90322581</v>
      </c>
      <c r="H6" s="18">
        <v>3.91</v>
      </c>
      <c r="I6" s="21">
        <f t="shared" si="3"/>
        <v>38609</v>
      </c>
      <c r="J6" s="22">
        <v>236936.0</v>
      </c>
      <c r="K6" s="23" t="s">
        <v>15</v>
      </c>
      <c r="L6" s="11" t="s">
        <v>16</v>
      </c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>
      <c r="A7" s="16">
        <v>6.2030029E7</v>
      </c>
      <c r="B7" s="17">
        <v>1.0</v>
      </c>
      <c r="C7" s="18">
        <v>13.0</v>
      </c>
      <c r="D7" s="19">
        <f t="shared" si="1"/>
        <v>15</v>
      </c>
      <c r="E7" s="17">
        <v>46.0</v>
      </c>
      <c r="F7" s="18">
        <v>162.0</v>
      </c>
      <c r="G7" s="20">
        <f t="shared" si="2"/>
        <v>14.19753086</v>
      </c>
      <c r="H7" s="18">
        <v>3.47</v>
      </c>
      <c r="I7" s="21">
        <f t="shared" si="3"/>
        <v>38750</v>
      </c>
      <c r="J7" s="22">
        <v>237077.0</v>
      </c>
      <c r="K7" s="23" t="s">
        <v>13</v>
      </c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</row>
    <row r="8">
      <c r="A8" s="16">
        <v>6.203003E7</v>
      </c>
      <c r="B8" s="17">
        <v>2.0</v>
      </c>
      <c r="C8" s="18">
        <v>13.0</v>
      </c>
      <c r="D8" s="19">
        <f t="shared" si="1"/>
        <v>15</v>
      </c>
      <c r="E8" s="17">
        <v>35.0</v>
      </c>
      <c r="F8" s="18">
        <v>150.0</v>
      </c>
      <c r="G8" s="20">
        <f t="shared" si="2"/>
        <v>11.66666667</v>
      </c>
      <c r="H8" s="18">
        <v>3.85</v>
      </c>
      <c r="I8" s="21">
        <f t="shared" si="3"/>
        <v>38636</v>
      </c>
      <c r="J8" s="22">
        <v>236963.0</v>
      </c>
      <c r="K8" s="23" t="s">
        <v>12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>
      <c r="A9" s="16">
        <v>6.2030033E7</v>
      </c>
      <c r="B9" s="17">
        <v>1.0</v>
      </c>
      <c r="C9" s="18">
        <v>13.0</v>
      </c>
      <c r="D9" s="19">
        <f t="shared" si="1"/>
        <v>15</v>
      </c>
      <c r="E9" s="17">
        <v>58.0</v>
      </c>
      <c r="F9" s="18">
        <v>174.0</v>
      </c>
      <c r="G9" s="20">
        <f t="shared" si="2"/>
        <v>16.66666667</v>
      </c>
      <c r="H9" s="18">
        <v>3.99</v>
      </c>
      <c r="I9" s="21">
        <f t="shared" si="3"/>
        <v>38651</v>
      </c>
      <c r="J9" s="22">
        <v>236978.0</v>
      </c>
      <c r="K9" s="23" t="s">
        <v>10</v>
      </c>
      <c r="L9" s="11" t="s">
        <v>18</v>
      </c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>
      <c r="A10" s="16">
        <v>6.2030034E7</v>
      </c>
      <c r="B10" s="17">
        <v>1.0</v>
      </c>
      <c r="C10" s="18">
        <v>14.0</v>
      </c>
      <c r="D10" s="19">
        <f t="shared" si="1"/>
        <v>15</v>
      </c>
      <c r="E10" s="17">
        <v>73.0</v>
      </c>
      <c r="F10" s="18">
        <v>170.0</v>
      </c>
      <c r="G10" s="20">
        <f t="shared" si="2"/>
        <v>21.47058824</v>
      </c>
      <c r="H10" s="18">
        <v>3.86</v>
      </c>
      <c r="I10" s="21">
        <f t="shared" si="3"/>
        <v>38667</v>
      </c>
      <c r="J10" s="22">
        <v>236994.0</v>
      </c>
      <c r="K10" s="23" t="s">
        <v>19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>
      <c r="A11" s="16">
        <v>6.2030035E7</v>
      </c>
      <c r="B11" s="17">
        <v>2.0</v>
      </c>
      <c r="C11" s="18">
        <v>13.0</v>
      </c>
      <c r="D11" s="19">
        <f t="shared" si="1"/>
        <v>14</v>
      </c>
      <c r="E11" s="17">
        <v>50.0</v>
      </c>
      <c r="F11" s="18">
        <v>162.0</v>
      </c>
      <c r="G11" s="20">
        <f t="shared" si="2"/>
        <v>15.43209877</v>
      </c>
      <c r="H11" s="18">
        <v>3.48</v>
      </c>
      <c r="I11" s="21">
        <f t="shared" si="3"/>
        <v>38802</v>
      </c>
      <c r="J11" s="22">
        <v>237129.0</v>
      </c>
      <c r="K11" s="23" t="s">
        <v>10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>
      <c r="A12" s="16">
        <v>6.2030036E7</v>
      </c>
      <c r="B12" s="17">
        <v>1.0</v>
      </c>
      <c r="C12" s="18">
        <v>13.0</v>
      </c>
      <c r="D12" s="19">
        <f t="shared" si="1"/>
        <v>14</v>
      </c>
      <c r="E12" s="17">
        <v>42.0</v>
      </c>
      <c r="F12" s="18">
        <v>161.0</v>
      </c>
      <c r="G12" s="20">
        <f t="shared" si="2"/>
        <v>13.04347826</v>
      </c>
      <c r="H12" s="18">
        <v>3.91</v>
      </c>
      <c r="I12" s="21">
        <f t="shared" si="3"/>
        <v>38892</v>
      </c>
      <c r="J12" s="22">
        <v>237219.0</v>
      </c>
      <c r="K12" s="23" t="s">
        <v>20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>
      <c r="A13" s="16">
        <v>6.2030038E7</v>
      </c>
      <c r="B13" s="17">
        <v>2.0</v>
      </c>
      <c r="C13" s="18">
        <v>13.0</v>
      </c>
      <c r="D13" s="19">
        <f t="shared" si="1"/>
        <v>14</v>
      </c>
      <c r="E13" s="17">
        <v>49.0</v>
      </c>
      <c r="F13" s="18">
        <v>153.0</v>
      </c>
      <c r="G13" s="20">
        <f t="shared" si="2"/>
        <v>16.0130719</v>
      </c>
      <c r="H13" s="18">
        <v>2.2</v>
      </c>
      <c r="I13" s="21">
        <f t="shared" si="3"/>
        <v>38842</v>
      </c>
      <c r="J13" s="22">
        <v>237169.0</v>
      </c>
      <c r="K13" s="23" t="s">
        <v>22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>
      <c r="A14" s="16">
        <v>6.203004E7</v>
      </c>
      <c r="B14" s="17">
        <v>1.0</v>
      </c>
      <c r="C14" s="18">
        <v>14.0</v>
      </c>
      <c r="D14" s="19">
        <f t="shared" si="1"/>
        <v>16</v>
      </c>
      <c r="E14" s="17">
        <v>56.0</v>
      </c>
      <c r="F14" s="18">
        <v>165.0</v>
      </c>
      <c r="G14" s="20">
        <f t="shared" si="2"/>
        <v>16.96969697</v>
      </c>
      <c r="H14" s="18">
        <v>3.46</v>
      </c>
      <c r="I14" s="21">
        <f t="shared" si="3"/>
        <v>38334</v>
      </c>
      <c r="J14" s="22">
        <v>236660.0</v>
      </c>
      <c r="K14" s="23" t="s">
        <v>13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>
      <c r="A15" s="16">
        <v>6.2030041E7</v>
      </c>
      <c r="B15" s="17">
        <v>1.0</v>
      </c>
      <c r="C15" s="18">
        <v>14.0</v>
      </c>
      <c r="D15" s="19">
        <f t="shared" si="1"/>
        <v>15</v>
      </c>
      <c r="E15" s="17">
        <v>65.0</v>
      </c>
      <c r="F15" s="18">
        <v>171.0</v>
      </c>
      <c r="G15" s="20">
        <f t="shared" si="2"/>
        <v>19.00584795</v>
      </c>
      <c r="H15" s="18">
        <v>3.83</v>
      </c>
      <c r="I15" s="21">
        <f t="shared" si="3"/>
        <v>38576</v>
      </c>
      <c r="J15" s="22">
        <v>236903.0</v>
      </c>
      <c r="K15" s="23" t="s">
        <v>12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>
      <c r="A16" s="16">
        <v>6.2030042E7</v>
      </c>
      <c r="B16" s="17">
        <v>1.0</v>
      </c>
      <c r="C16" s="18">
        <v>14.0</v>
      </c>
      <c r="D16" s="19">
        <f t="shared" si="1"/>
        <v>15</v>
      </c>
      <c r="E16" s="17">
        <v>45.0</v>
      </c>
      <c r="F16" s="18">
        <v>168.0</v>
      </c>
      <c r="G16" s="20">
        <f t="shared" si="2"/>
        <v>13.39285714</v>
      </c>
      <c r="H16" s="18">
        <v>2.94</v>
      </c>
      <c r="I16" s="21">
        <f t="shared" si="3"/>
        <v>38443</v>
      </c>
      <c r="J16" s="22">
        <v>236770.0</v>
      </c>
      <c r="K16" s="23" t="s">
        <v>23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>
      <c r="A17" s="16">
        <v>6.2030043E7</v>
      </c>
      <c r="B17" s="17">
        <v>2.0</v>
      </c>
      <c r="C17" s="18">
        <v>13.0</v>
      </c>
      <c r="D17" s="19">
        <f t="shared" si="1"/>
        <v>15</v>
      </c>
      <c r="E17" s="17">
        <v>41.0</v>
      </c>
      <c r="F17" s="18">
        <v>149.0</v>
      </c>
      <c r="G17" s="20">
        <f t="shared" si="2"/>
        <v>13.75838926</v>
      </c>
      <c r="H17" s="18">
        <v>3.85</v>
      </c>
      <c r="I17" s="21">
        <f t="shared" si="3"/>
        <v>38596</v>
      </c>
      <c r="J17" s="22">
        <v>236923.0</v>
      </c>
      <c r="K17" s="23" t="s">
        <v>12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</row>
    <row r="18">
      <c r="A18" s="17">
        <v>6.2030044E7</v>
      </c>
      <c r="B18" s="17">
        <v>2.0</v>
      </c>
      <c r="C18" s="18">
        <v>13.0</v>
      </c>
      <c r="D18" s="19">
        <f t="shared" si="1"/>
        <v>15</v>
      </c>
      <c r="E18" s="17">
        <v>45.2</v>
      </c>
      <c r="F18" s="18">
        <v>157.0</v>
      </c>
      <c r="G18" s="20">
        <f t="shared" si="2"/>
        <v>14.39490446</v>
      </c>
      <c r="H18" s="18">
        <v>3.93</v>
      </c>
      <c r="I18" s="21">
        <f t="shared" si="3"/>
        <v>38638</v>
      </c>
      <c r="J18" s="24">
        <v>236965.0</v>
      </c>
      <c r="K18" s="23" t="s">
        <v>12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>
      <c r="A19" s="16">
        <v>6.2030048E7</v>
      </c>
      <c r="B19" s="17">
        <v>2.0</v>
      </c>
      <c r="C19" s="18">
        <v>13.0</v>
      </c>
      <c r="D19" s="19">
        <f t="shared" si="1"/>
        <v>15</v>
      </c>
      <c r="E19" s="17">
        <v>50.0</v>
      </c>
      <c r="F19" s="18">
        <v>161.0</v>
      </c>
      <c r="G19" s="20">
        <f t="shared" si="2"/>
        <v>15.52795031</v>
      </c>
      <c r="H19" s="18">
        <v>3.85</v>
      </c>
      <c r="I19" s="21">
        <f t="shared" si="3"/>
        <v>38762</v>
      </c>
      <c r="J19" s="22">
        <v>237089.0</v>
      </c>
      <c r="K19" s="23" t="s">
        <v>19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>
      <c r="A20" s="16">
        <v>6.203005E7</v>
      </c>
      <c r="B20" s="17">
        <v>1.0</v>
      </c>
      <c r="C20" s="18">
        <v>14.0</v>
      </c>
      <c r="D20" s="19">
        <f t="shared" si="1"/>
        <v>15</v>
      </c>
      <c r="E20" s="17">
        <v>70.0</v>
      </c>
      <c r="F20" s="18">
        <v>176.0</v>
      </c>
      <c r="G20" s="20">
        <f t="shared" si="2"/>
        <v>19.88636364</v>
      </c>
      <c r="H20" s="18">
        <v>4.0</v>
      </c>
      <c r="I20" s="21">
        <f t="shared" si="3"/>
        <v>38415</v>
      </c>
      <c r="J20" s="22">
        <v>236742.0</v>
      </c>
      <c r="K20" s="23" t="s">
        <v>19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>
      <c r="A21" s="16">
        <v>6.2030052E7</v>
      </c>
      <c r="B21" s="17">
        <v>1.0</v>
      </c>
      <c r="C21" s="18">
        <v>13.0</v>
      </c>
      <c r="D21" s="19">
        <f t="shared" si="1"/>
        <v>14</v>
      </c>
      <c r="E21" s="17">
        <v>65.0</v>
      </c>
      <c r="F21" s="18">
        <v>170.0</v>
      </c>
      <c r="G21" s="20">
        <f t="shared" si="2"/>
        <v>19.11764706</v>
      </c>
      <c r="H21" s="18">
        <v>3.82</v>
      </c>
      <c r="I21" s="21">
        <f t="shared" si="3"/>
        <v>38939</v>
      </c>
      <c r="J21" s="22">
        <v>237266.0</v>
      </c>
      <c r="K21" s="23" t="s">
        <v>19</v>
      </c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>
      <c r="A22" s="16">
        <v>6.2030053E7</v>
      </c>
      <c r="B22" s="17">
        <v>1.0</v>
      </c>
      <c r="C22" s="18">
        <v>13.0</v>
      </c>
      <c r="D22" s="19">
        <f t="shared" si="1"/>
        <v>14</v>
      </c>
      <c r="E22" s="17">
        <v>75.0</v>
      </c>
      <c r="F22" s="18">
        <v>169.0</v>
      </c>
      <c r="G22" s="20">
        <f t="shared" si="2"/>
        <v>22.18934911</v>
      </c>
      <c r="H22" s="18">
        <v>3.26</v>
      </c>
      <c r="I22" s="21">
        <f t="shared" si="3"/>
        <v>38798</v>
      </c>
      <c r="J22" s="22">
        <v>237125.0</v>
      </c>
      <c r="K22" s="23" t="s">
        <v>26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>
      <c r="A23" s="16">
        <v>6.2030054E7</v>
      </c>
      <c r="B23" s="17">
        <v>2.0</v>
      </c>
      <c r="C23" s="18">
        <v>13.0</v>
      </c>
      <c r="D23" s="19">
        <f t="shared" si="1"/>
        <v>14</v>
      </c>
      <c r="E23" s="17">
        <v>62.0</v>
      </c>
      <c r="F23" s="18">
        <v>155.0</v>
      </c>
      <c r="G23" s="20">
        <f t="shared" si="2"/>
        <v>20</v>
      </c>
      <c r="H23" s="18">
        <v>3.34</v>
      </c>
      <c r="I23" s="21">
        <f t="shared" si="3"/>
        <v>38855</v>
      </c>
      <c r="J23" s="22">
        <v>237182.0</v>
      </c>
      <c r="K23" s="23" t="s">
        <v>13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>
      <c r="A24" s="16">
        <v>6.2030055E7</v>
      </c>
      <c r="B24" s="17">
        <v>1.0</v>
      </c>
      <c r="C24" s="18">
        <v>14.0</v>
      </c>
      <c r="D24" s="19">
        <f t="shared" si="1"/>
        <v>15</v>
      </c>
      <c r="E24" s="17">
        <v>53.0</v>
      </c>
      <c r="F24" s="18">
        <v>169.0</v>
      </c>
      <c r="G24" s="20">
        <f t="shared" si="2"/>
        <v>15.68047337</v>
      </c>
      <c r="H24" s="18">
        <v>3.64</v>
      </c>
      <c r="I24" s="21">
        <f t="shared" si="3"/>
        <v>38534</v>
      </c>
      <c r="J24" s="22">
        <v>236861.0</v>
      </c>
      <c r="K24" s="23" t="s">
        <v>13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>
      <c r="A25" s="16">
        <v>6.2030056E7</v>
      </c>
      <c r="B25" s="17">
        <v>1.0</v>
      </c>
      <c r="C25" s="18">
        <v>13.0</v>
      </c>
      <c r="D25" s="19">
        <f t="shared" si="1"/>
        <v>15</v>
      </c>
      <c r="E25" s="17">
        <v>49.0</v>
      </c>
      <c r="F25" s="18">
        <v>160.0</v>
      </c>
      <c r="G25" s="20">
        <f t="shared" si="2"/>
        <v>15.3125</v>
      </c>
      <c r="H25" s="18">
        <v>3.96</v>
      </c>
      <c r="I25" s="21">
        <f t="shared" si="3"/>
        <v>38631</v>
      </c>
      <c r="J25" s="22">
        <v>236958.0</v>
      </c>
      <c r="K25" s="23" t="s">
        <v>19</v>
      </c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>
      <c r="A26" s="16">
        <v>6.2030057E7</v>
      </c>
      <c r="B26" s="17">
        <v>2.0</v>
      </c>
      <c r="C26" s="18">
        <v>13.0</v>
      </c>
      <c r="D26" s="19">
        <f t="shared" si="1"/>
        <v>14</v>
      </c>
      <c r="E26" s="17">
        <v>60.0</v>
      </c>
      <c r="F26" s="18">
        <v>156.0</v>
      </c>
      <c r="G26" s="20">
        <f t="shared" si="2"/>
        <v>19.23076923</v>
      </c>
      <c r="H26" s="18">
        <v>3.93</v>
      </c>
      <c r="I26" s="21">
        <f t="shared" si="3"/>
        <v>38885</v>
      </c>
      <c r="J26" s="22">
        <v>237212.0</v>
      </c>
      <c r="K26" s="23" t="s">
        <v>11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>
      <c r="A27" s="16">
        <v>6.2030058E7</v>
      </c>
      <c r="B27" s="17">
        <v>2.0</v>
      </c>
      <c r="C27" s="18">
        <v>13.0</v>
      </c>
      <c r="D27" s="19">
        <f t="shared" si="1"/>
        <v>15</v>
      </c>
      <c r="E27" s="17">
        <v>42.0</v>
      </c>
      <c r="F27" s="18">
        <v>156.0</v>
      </c>
      <c r="G27" s="20">
        <f t="shared" si="2"/>
        <v>13.46153846</v>
      </c>
      <c r="H27" s="18">
        <v>3.89</v>
      </c>
      <c r="I27" s="21">
        <f t="shared" si="3"/>
        <v>38582</v>
      </c>
      <c r="J27" s="22">
        <v>236909.0</v>
      </c>
      <c r="K27" s="23" t="s">
        <v>26</v>
      </c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>
      <c r="A28" s="16">
        <v>6.2030059E7</v>
      </c>
      <c r="B28" s="17">
        <v>2.0</v>
      </c>
      <c r="C28" s="18">
        <v>13.0</v>
      </c>
      <c r="D28" s="19">
        <f t="shared" si="1"/>
        <v>15</v>
      </c>
      <c r="E28" s="17">
        <v>37.0</v>
      </c>
      <c r="F28" s="18">
        <v>149.0</v>
      </c>
      <c r="G28" s="20">
        <f t="shared" si="2"/>
        <v>12.41610738</v>
      </c>
      <c r="H28" s="18">
        <v>3.96</v>
      </c>
      <c r="I28" s="21">
        <f t="shared" si="3"/>
        <v>38598</v>
      </c>
      <c r="J28" s="22">
        <v>236925.0</v>
      </c>
      <c r="K28" s="23" t="s">
        <v>13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>
      <c r="A29" s="16">
        <v>6.203006E7</v>
      </c>
      <c r="B29" s="17">
        <v>1.0</v>
      </c>
      <c r="C29" s="18">
        <v>13.0</v>
      </c>
      <c r="D29" s="19">
        <f t="shared" si="1"/>
        <v>16</v>
      </c>
      <c r="E29" s="17">
        <v>45.0</v>
      </c>
      <c r="F29" s="18">
        <v>162.0</v>
      </c>
      <c r="G29" s="20">
        <f t="shared" si="2"/>
        <v>13.88888889</v>
      </c>
      <c r="H29" s="18">
        <v>3.18</v>
      </c>
      <c r="I29" s="21">
        <f t="shared" si="3"/>
        <v>38385</v>
      </c>
      <c r="J29" s="22">
        <v>236711.0</v>
      </c>
      <c r="K29" s="23" t="s">
        <v>19</v>
      </c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>
      <c r="A30" s="16">
        <v>6.2030061E7</v>
      </c>
      <c r="B30" s="17">
        <v>2.0</v>
      </c>
      <c r="C30" s="18">
        <v>14.0</v>
      </c>
      <c r="D30" s="19">
        <f t="shared" si="1"/>
        <v>15</v>
      </c>
      <c r="E30" s="17">
        <v>43.0</v>
      </c>
      <c r="F30" s="18">
        <v>159.0</v>
      </c>
      <c r="G30" s="20">
        <f t="shared" si="2"/>
        <v>13.52201258</v>
      </c>
      <c r="H30" s="18">
        <v>3.83</v>
      </c>
      <c r="I30" s="21">
        <f t="shared" si="3"/>
        <v>38567</v>
      </c>
      <c r="J30" s="22">
        <v>236894.0</v>
      </c>
      <c r="K30" s="23" t="s">
        <v>11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>
      <c r="A31" s="16">
        <v>6.2030062E7</v>
      </c>
      <c r="B31" s="17">
        <v>2.0</v>
      </c>
      <c r="C31" s="18">
        <v>14.0</v>
      </c>
      <c r="D31" s="19">
        <f t="shared" si="1"/>
        <v>15</v>
      </c>
      <c r="E31" s="17">
        <v>47.0</v>
      </c>
      <c r="F31" s="18">
        <v>159.0</v>
      </c>
      <c r="G31" s="20">
        <f t="shared" si="2"/>
        <v>14.77987421</v>
      </c>
      <c r="H31" s="18">
        <v>3.67</v>
      </c>
      <c r="I31" s="21">
        <f t="shared" si="3"/>
        <v>38647</v>
      </c>
      <c r="J31" s="22">
        <v>236974.0</v>
      </c>
      <c r="K31" s="23" t="s">
        <v>13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>
      <c r="A32" s="16">
        <v>6.2030063E7</v>
      </c>
      <c r="B32" s="17">
        <v>2.0</v>
      </c>
      <c r="C32" s="18">
        <v>13.0</v>
      </c>
      <c r="D32" s="19">
        <f t="shared" si="1"/>
        <v>15</v>
      </c>
      <c r="E32" s="17">
        <v>70.0</v>
      </c>
      <c r="F32" s="18">
        <v>162.0</v>
      </c>
      <c r="G32" s="20">
        <f t="shared" si="2"/>
        <v>21.60493827</v>
      </c>
      <c r="H32" s="18">
        <v>3.54</v>
      </c>
      <c r="I32" s="21">
        <f t="shared" si="3"/>
        <v>38694</v>
      </c>
      <c r="J32" s="22">
        <v>237021.0</v>
      </c>
      <c r="K32" s="23" t="s">
        <v>13</v>
      </c>
      <c r="L32" s="11" t="s">
        <v>16</v>
      </c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>
      <c r="A33" s="16">
        <v>6.2030064E7</v>
      </c>
      <c r="B33" s="17">
        <v>1.0</v>
      </c>
      <c r="C33" s="18">
        <v>13.0</v>
      </c>
      <c r="D33" s="19">
        <f t="shared" si="1"/>
        <v>14</v>
      </c>
      <c r="E33" s="17">
        <v>84.0</v>
      </c>
      <c r="F33" s="18">
        <v>174.0</v>
      </c>
      <c r="G33" s="20">
        <f t="shared" si="2"/>
        <v>24.13793103</v>
      </c>
      <c r="H33" s="18">
        <v>3.72</v>
      </c>
      <c r="I33" s="21">
        <f t="shared" si="3"/>
        <v>38834</v>
      </c>
      <c r="J33" s="22">
        <v>237161.0</v>
      </c>
      <c r="K33" s="23" t="s">
        <v>19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>
      <c r="A34" s="16">
        <v>6.2030065E7</v>
      </c>
      <c r="B34" s="17">
        <v>1.0</v>
      </c>
      <c r="C34" s="18">
        <v>12.0</v>
      </c>
      <c r="D34" s="19">
        <f t="shared" si="1"/>
        <v>14</v>
      </c>
      <c r="E34" s="17">
        <v>42.0</v>
      </c>
      <c r="F34" s="18">
        <v>165.0</v>
      </c>
      <c r="G34" s="20">
        <f t="shared" si="2"/>
        <v>12.72727273</v>
      </c>
      <c r="H34" s="18">
        <v>3.46</v>
      </c>
      <c r="I34" s="21">
        <f t="shared" si="3"/>
        <v>38778</v>
      </c>
      <c r="J34" s="22">
        <v>237105.0</v>
      </c>
      <c r="K34" s="23" t="s">
        <v>14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>
      <c r="A35" s="16">
        <v>6.2030066E7</v>
      </c>
      <c r="B35" s="17">
        <v>2.0</v>
      </c>
      <c r="C35" s="18">
        <v>13.0</v>
      </c>
      <c r="D35" s="19">
        <f t="shared" si="1"/>
        <v>14</v>
      </c>
      <c r="E35" s="17">
        <v>40.0</v>
      </c>
      <c r="F35" s="18">
        <v>150.0</v>
      </c>
      <c r="G35" s="20">
        <f t="shared" si="2"/>
        <v>13.33333333</v>
      </c>
      <c r="H35" s="18">
        <v>3.81</v>
      </c>
      <c r="I35" s="21">
        <f t="shared" si="3"/>
        <v>38775</v>
      </c>
      <c r="J35" s="22">
        <v>237102.0</v>
      </c>
      <c r="K35" s="23" t="s">
        <v>14</v>
      </c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>
      <c r="A36" s="16">
        <v>6.2030027E7</v>
      </c>
      <c r="B36" s="17">
        <v>2.0</v>
      </c>
      <c r="C36" s="18">
        <v>13.0</v>
      </c>
      <c r="D36" s="19">
        <f t="shared" si="1"/>
        <v>15</v>
      </c>
      <c r="E36" s="17">
        <v>41.0</v>
      </c>
      <c r="F36" s="18">
        <v>159.0</v>
      </c>
      <c r="G36" s="20">
        <f t="shared" si="2"/>
        <v>12.89308176</v>
      </c>
      <c r="H36" s="18">
        <v>3.72</v>
      </c>
      <c r="I36" s="21">
        <f t="shared" si="3"/>
        <v>38736</v>
      </c>
      <c r="J36" s="22">
        <v>237063.0</v>
      </c>
      <c r="K36" s="23" t="s">
        <v>14</v>
      </c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>
      <c r="A37" s="16">
        <v>6.2030067E7</v>
      </c>
      <c r="B37" s="17">
        <v>1.0</v>
      </c>
      <c r="C37" s="18">
        <v>13.0</v>
      </c>
      <c r="D37" s="19">
        <f t="shared" si="1"/>
        <v>14</v>
      </c>
      <c r="E37" s="17">
        <v>37.0</v>
      </c>
      <c r="F37" s="18">
        <v>162.0</v>
      </c>
      <c r="G37" s="20">
        <f t="shared" si="2"/>
        <v>11.41975309</v>
      </c>
      <c r="H37" s="18">
        <v>3.18</v>
      </c>
      <c r="I37" s="21">
        <f t="shared" si="3"/>
        <v>38795</v>
      </c>
      <c r="J37" s="22">
        <v>237122.0</v>
      </c>
      <c r="K37" s="23" t="s">
        <v>14</v>
      </c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>
      <c r="A38" s="16">
        <v>6.2030068E7</v>
      </c>
      <c r="B38" s="17">
        <v>1.0</v>
      </c>
      <c r="C38" s="18">
        <v>13.0</v>
      </c>
      <c r="D38" s="19">
        <f t="shared" si="1"/>
        <v>14</v>
      </c>
      <c r="E38" s="17">
        <v>45.0</v>
      </c>
      <c r="F38" s="18">
        <v>165.0</v>
      </c>
      <c r="G38" s="20">
        <f t="shared" si="2"/>
        <v>13.63636364</v>
      </c>
      <c r="H38" s="18">
        <v>3.06</v>
      </c>
      <c r="I38" s="21">
        <f t="shared" si="3"/>
        <v>38803</v>
      </c>
      <c r="J38" s="22">
        <v>237130.0</v>
      </c>
      <c r="K38" s="23" t="s">
        <v>19</v>
      </c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>
      <c r="A39" s="16">
        <v>6.2030069E7</v>
      </c>
      <c r="B39" s="17">
        <v>1.0</v>
      </c>
      <c r="C39" s="18">
        <v>13.0</v>
      </c>
      <c r="D39" s="19">
        <f t="shared" si="1"/>
        <v>15</v>
      </c>
      <c r="E39" s="17">
        <v>77.0</v>
      </c>
      <c r="F39" s="18">
        <v>162.0</v>
      </c>
      <c r="G39" s="20">
        <f t="shared" si="2"/>
        <v>23.7654321</v>
      </c>
      <c r="H39" s="18">
        <v>3.85</v>
      </c>
      <c r="I39" s="21">
        <f t="shared" si="3"/>
        <v>38700</v>
      </c>
      <c r="J39" s="22">
        <v>237027.0</v>
      </c>
      <c r="K39" s="23" t="s">
        <v>26</v>
      </c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>
      <c r="A40" s="16">
        <v>6.203007E7</v>
      </c>
      <c r="B40" s="17">
        <v>1.0</v>
      </c>
      <c r="C40" s="18">
        <v>14.0</v>
      </c>
      <c r="D40" s="19">
        <f t="shared" si="1"/>
        <v>15</v>
      </c>
      <c r="E40" s="17">
        <v>150.0</v>
      </c>
      <c r="F40" s="18">
        <v>192.0</v>
      </c>
      <c r="G40" s="20">
        <f t="shared" si="2"/>
        <v>39.0625</v>
      </c>
      <c r="H40" s="18">
        <v>3.7</v>
      </c>
      <c r="I40" s="21">
        <f t="shared" si="3"/>
        <v>38562</v>
      </c>
      <c r="J40" s="22">
        <v>236889.0</v>
      </c>
      <c r="K40" s="23" t="s">
        <v>14</v>
      </c>
      <c r="L40" s="11" t="s">
        <v>27</v>
      </c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>
      <c r="A41" s="11"/>
      <c r="B41" s="25"/>
      <c r="C41" s="25"/>
      <c r="D41" s="25"/>
      <c r="E41" s="25"/>
      <c r="F41" s="25"/>
      <c r="G41" s="25"/>
      <c r="H41" s="25"/>
      <c r="I41" s="25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>
      <c r="A42" s="26"/>
      <c r="B42" s="27" t="s">
        <v>32</v>
      </c>
      <c r="C42" s="28">
        <f>COUNTIF(B3:B40,"1")</f>
        <v>22</v>
      </c>
      <c r="D42" s="29"/>
      <c r="E42" s="29"/>
      <c r="F42" s="29"/>
      <c r="G42" s="29"/>
      <c r="H42" s="29"/>
      <c r="I42" s="29"/>
      <c r="J42" s="30"/>
      <c r="K42" s="30"/>
      <c r="L42" s="30"/>
      <c r="M42" s="30"/>
      <c r="N42" s="30"/>
      <c r="O42" s="30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>
      <c r="A43" s="26"/>
      <c r="B43" s="31" t="s">
        <v>33</v>
      </c>
      <c r="C43" s="28">
        <f>COUNTIF(B3:B40,"2")</f>
        <v>16</v>
      </c>
      <c r="D43" s="29"/>
      <c r="E43" s="29"/>
      <c r="F43" s="29"/>
      <c r="G43" s="29"/>
      <c r="H43" s="29"/>
      <c r="I43" s="29"/>
      <c r="J43" s="30"/>
      <c r="K43" s="30"/>
      <c r="L43" s="30"/>
      <c r="M43" s="30"/>
      <c r="N43" s="30"/>
      <c r="O43" s="30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  <row r="44">
      <c r="A44" s="26"/>
      <c r="B44" s="27" t="s">
        <v>34</v>
      </c>
      <c r="C44" s="28">
        <f>SUM(C42:C43)</f>
        <v>38</v>
      </c>
      <c r="D44" s="29"/>
      <c r="E44" s="29"/>
      <c r="F44" s="29"/>
      <c r="G44" s="29"/>
      <c r="H44" s="29"/>
      <c r="I44" s="29"/>
      <c r="J44" s="30"/>
      <c r="K44" s="30"/>
      <c r="L44" s="30"/>
      <c r="M44" s="30"/>
      <c r="N44" s="30"/>
      <c r="O44" s="30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</row>
    <row r="45">
      <c r="A45" s="26"/>
      <c r="B45" s="27" t="s">
        <v>35</v>
      </c>
      <c r="C45" s="32">
        <f>C42/C44</f>
        <v>0.5789473684</v>
      </c>
      <c r="D45" s="29"/>
      <c r="E45" s="29"/>
      <c r="F45" s="29"/>
      <c r="G45" s="29"/>
      <c r="H45" s="29"/>
      <c r="I45" s="29"/>
      <c r="J45" s="30"/>
      <c r="K45" s="30"/>
      <c r="L45" s="30"/>
      <c r="M45" s="30"/>
      <c r="N45" s="30"/>
      <c r="O45" s="3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>
      <c r="A46" s="26"/>
      <c r="B46" s="27" t="s">
        <v>36</v>
      </c>
      <c r="C46" s="32">
        <f>C43/C44</f>
        <v>0.4210526316</v>
      </c>
      <c r="D46" s="29"/>
      <c r="E46" s="29"/>
      <c r="F46" s="29"/>
      <c r="G46" s="29"/>
      <c r="H46" s="29"/>
      <c r="I46" s="29"/>
      <c r="J46" s="30"/>
      <c r="K46" s="30"/>
      <c r="L46" s="30"/>
      <c r="M46" s="30"/>
      <c r="N46" s="30"/>
      <c r="O46" s="30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>
      <c r="A47" s="26"/>
      <c r="B47" s="27" t="s">
        <v>37</v>
      </c>
      <c r="C47" s="28">
        <f>AVERAGE(C3:C40)</f>
        <v>13.26315789</v>
      </c>
      <c r="D47" s="33" t="s">
        <v>38</v>
      </c>
      <c r="E47" s="34"/>
      <c r="F47" s="29"/>
      <c r="G47" s="29"/>
      <c r="H47" s="29"/>
      <c r="I47" s="29"/>
      <c r="J47" s="30"/>
      <c r="K47" s="30"/>
      <c r="L47" s="30"/>
      <c r="M47" s="30"/>
      <c r="N47" s="30"/>
      <c r="O47" s="30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>
      <c r="A48" s="26"/>
      <c r="B48" s="33" t="s">
        <v>39</v>
      </c>
      <c r="C48" s="34"/>
      <c r="D48" s="29"/>
      <c r="E48" s="29"/>
      <c r="F48" s="35" t="s">
        <v>40</v>
      </c>
      <c r="G48" s="34"/>
      <c r="H48" s="34"/>
      <c r="I48" s="34"/>
      <c r="J48" s="36"/>
      <c r="K48" s="36"/>
      <c r="L48" s="30"/>
      <c r="M48" s="30"/>
      <c r="N48" s="30"/>
      <c r="O48" s="30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>
      <c r="A49" s="26"/>
      <c r="B49" s="29"/>
      <c r="C49" s="29"/>
      <c r="D49" s="29"/>
      <c r="E49" s="29"/>
      <c r="F49" s="33" t="s">
        <v>41</v>
      </c>
      <c r="G49" s="34"/>
      <c r="H49" s="34"/>
      <c r="I49" s="29"/>
      <c r="J49" s="30"/>
      <c r="K49" s="30"/>
      <c r="L49" s="30"/>
      <c r="M49" s="30"/>
      <c r="N49" s="30"/>
      <c r="O49" s="30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>
      <c r="A50" s="26"/>
      <c r="B50" s="27" t="s">
        <v>42</v>
      </c>
      <c r="C50" s="28">
        <v>150.0</v>
      </c>
      <c r="D50" s="37" t="s">
        <v>43</v>
      </c>
      <c r="E50" s="29"/>
      <c r="F50" s="29"/>
      <c r="G50" s="29"/>
      <c r="H50" s="29"/>
      <c r="I50" s="29"/>
      <c r="J50" s="30"/>
      <c r="K50" s="30"/>
      <c r="L50" s="30"/>
      <c r="M50" s="30"/>
      <c r="N50" s="30"/>
      <c r="O50" s="3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>
      <c r="A51" s="26"/>
      <c r="B51" s="27" t="s">
        <v>44</v>
      </c>
      <c r="C51" s="28">
        <v>35.0</v>
      </c>
      <c r="D51" s="37" t="s">
        <v>45</v>
      </c>
      <c r="E51" s="29"/>
      <c r="F51" s="29"/>
      <c r="G51" s="29"/>
      <c r="H51" s="29"/>
      <c r="I51" s="29"/>
      <c r="J51" s="30"/>
      <c r="K51" s="30"/>
      <c r="L51" s="30"/>
      <c r="M51" s="30"/>
      <c r="N51" s="30"/>
      <c r="O51" s="3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>
      <c r="A52" s="26"/>
      <c r="B52" s="27" t="s">
        <v>46</v>
      </c>
      <c r="C52" s="29">
        <f>average(E3:E40)</f>
        <v>54.82105263</v>
      </c>
      <c r="D52" s="35" t="s">
        <v>47</v>
      </c>
      <c r="E52" s="29"/>
      <c r="F52" s="29"/>
      <c r="G52" s="29"/>
      <c r="H52" s="29"/>
      <c r="I52" s="29"/>
      <c r="J52" s="30"/>
      <c r="K52" s="30"/>
      <c r="L52" s="30"/>
      <c r="M52" s="30"/>
      <c r="N52" s="30"/>
      <c r="O52" s="30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>
      <c r="A53" s="26"/>
      <c r="B53" s="33" t="s">
        <v>48</v>
      </c>
      <c r="C53" s="34"/>
      <c r="D53" s="29"/>
      <c r="E53" s="29">
        <f>COUNTIFS(E3:E40,"&lt;50")</f>
        <v>20</v>
      </c>
      <c r="F53" s="35" t="s">
        <v>49</v>
      </c>
      <c r="G53" s="29"/>
      <c r="H53" s="29"/>
      <c r="I53" s="29"/>
      <c r="J53" s="30"/>
      <c r="K53" s="30"/>
      <c r="L53" s="30"/>
      <c r="M53" s="30"/>
      <c r="N53" s="30"/>
      <c r="O53" s="30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>
      <c r="A54" s="26"/>
      <c r="B54" s="33" t="s">
        <v>50</v>
      </c>
      <c r="C54" s="34"/>
      <c r="D54" s="29"/>
      <c r="E54" s="29">
        <f>COUNTIFS(E3:E40,"&gt;50")</f>
        <v>16</v>
      </c>
      <c r="F54" s="35" t="s">
        <v>51</v>
      </c>
      <c r="G54" s="29"/>
      <c r="H54" s="29"/>
      <c r="I54" s="29"/>
      <c r="J54" s="30"/>
      <c r="K54" s="30"/>
      <c r="L54" s="30"/>
      <c r="M54" s="30"/>
      <c r="N54" s="30"/>
      <c r="O54" s="30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>
      <c r="A55" s="26"/>
      <c r="B55" s="27" t="s">
        <v>52</v>
      </c>
      <c r="C55" s="29">
        <f>max(F3:F40)</f>
        <v>192</v>
      </c>
      <c r="D55" s="37" t="s">
        <v>53</v>
      </c>
      <c r="E55" s="29"/>
      <c r="F55" s="29"/>
      <c r="G55" s="29"/>
      <c r="H55" s="29"/>
      <c r="I55" s="29"/>
      <c r="J55" s="30"/>
      <c r="K55" s="30"/>
      <c r="L55" s="30"/>
      <c r="M55" s="30"/>
      <c r="N55" s="30"/>
      <c r="O55" s="30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>
      <c r="A56" s="26"/>
      <c r="B56" s="27" t="s">
        <v>54</v>
      </c>
      <c r="C56" s="29">
        <f>min(F3:F40)</f>
        <v>149</v>
      </c>
      <c r="D56" s="37" t="s">
        <v>55</v>
      </c>
      <c r="E56" s="29"/>
      <c r="F56" s="29"/>
      <c r="G56" s="29"/>
      <c r="H56" s="29"/>
      <c r="I56" s="29"/>
      <c r="J56" s="30"/>
      <c r="K56" s="30"/>
      <c r="L56" s="30"/>
      <c r="M56" s="30"/>
      <c r="N56" s="30"/>
      <c r="O56" s="3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>
      <c r="A57" s="26"/>
      <c r="B57" s="27" t="s">
        <v>56</v>
      </c>
      <c r="C57" s="28">
        <f>average(F3:F40)</f>
        <v>162.7105263</v>
      </c>
      <c r="D57" s="35" t="s">
        <v>57</v>
      </c>
      <c r="E57" s="29"/>
      <c r="F57" s="29"/>
      <c r="G57" s="29"/>
      <c r="H57" s="29"/>
      <c r="I57" s="29"/>
      <c r="J57" s="30"/>
      <c r="K57" s="30"/>
      <c r="L57" s="30"/>
      <c r="M57" s="30"/>
      <c r="N57" s="30"/>
      <c r="O57" s="30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>
      <c r="A58" s="26"/>
      <c r="B58" s="33" t="s">
        <v>58</v>
      </c>
      <c r="C58" s="34"/>
      <c r="D58" s="29"/>
      <c r="E58" s="28">
        <v>14.0</v>
      </c>
      <c r="F58" s="35" t="s">
        <v>59</v>
      </c>
      <c r="G58" s="29"/>
      <c r="H58" s="29"/>
      <c r="I58" s="29"/>
      <c r="J58" s="30"/>
      <c r="K58" s="30"/>
      <c r="L58" s="30"/>
      <c r="M58" s="30"/>
      <c r="N58" s="30"/>
      <c r="O58" s="30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>
      <c r="A59" s="26"/>
      <c r="B59" s="33" t="s">
        <v>60</v>
      </c>
      <c r="C59" s="34"/>
      <c r="D59" s="29"/>
      <c r="E59" s="28">
        <v>24.0</v>
      </c>
      <c r="F59" s="35" t="s">
        <v>61</v>
      </c>
      <c r="G59" s="29"/>
      <c r="H59" s="29"/>
      <c r="I59" s="29"/>
      <c r="J59" s="30"/>
      <c r="K59" s="30"/>
      <c r="L59" s="30"/>
      <c r="M59" s="30"/>
      <c r="N59" s="30"/>
      <c r="O59" s="30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>
      <c r="A60" s="26"/>
      <c r="B60" s="33" t="s">
        <v>62</v>
      </c>
      <c r="C60" s="29"/>
      <c r="D60" s="28">
        <v>4.0</v>
      </c>
      <c r="E60" s="35" t="s">
        <v>63</v>
      </c>
      <c r="F60" s="29"/>
      <c r="G60" s="29"/>
      <c r="H60" s="29"/>
      <c r="I60" s="29"/>
      <c r="J60" s="30"/>
      <c r="K60" s="30"/>
      <c r="L60" s="30"/>
      <c r="M60" s="30"/>
      <c r="N60" s="30"/>
      <c r="O60" s="30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>
      <c r="A61" s="26"/>
      <c r="B61" s="33" t="s">
        <v>64</v>
      </c>
      <c r="C61" s="29"/>
      <c r="D61" s="28">
        <v>2.2</v>
      </c>
      <c r="E61" s="37" t="s">
        <v>65</v>
      </c>
      <c r="F61" s="29"/>
      <c r="G61" s="29"/>
      <c r="H61" s="29"/>
      <c r="I61" s="29"/>
      <c r="J61" s="30"/>
      <c r="K61" s="30"/>
      <c r="L61" s="30"/>
      <c r="M61" s="30"/>
      <c r="N61" s="30"/>
      <c r="O61" s="3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>
      <c r="A62" s="26"/>
      <c r="B62" s="33" t="s">
        <v>66</v>
      </c>
      <c r="C62" s="29"/>
      <c r="D62" s="29">
        <f>averageifs(H3:H40,B3:B40,"=1")</f>
        <v>3.635454545</v>
      </c>
      <c r="E62" s="35" t="s">
        <v>67</v>
      </c>
      <c r="F62" s="34"/>
      <c r="G62" s="29"/>
      <c r="H62" s="38" t="s">
        <v>68</v>
      </c>
      <c r="I62" s="29"/>
      <c r="J62" s="30"/>
      <c r="K62" s="30"/>
      <c r="L62" s="30"/>
      <c r="M62" s="30"/>
      <c r="N62" s="30"/>
      <c r="O62" s="30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>
      <c r="A63" s="26"/>
      <c r="B63" s="33" t="s">
        <v>69</v>
      </c>
      <c r="C63" s="29"/>
      <c r="D63" s="28">
        <f>averageifs(H3:H40,B3:B40,"=2")</f>
        <v>3.6725</v>
      </c>
      <c r="E63" s="35" t="s">
        <v>70</v>
      </c>
      <c r="F63" s="34"/>
      <c r="G63" s="29"/>
      <c r="H63" s="38" t="s">
        <v>71</v>
      </c>
      <c r="I63" s="29"/>
      <c r="J63" s="30"/>
      <c r="K63" s="30"/>
      <c r="L63" s="30"/>
      <c r="M63" s="30"/>
      <c r="N63" s="30"/>
      <c r="O63" s="30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>
      <c r="A64" s="26"/>
      <c r="B64" s="33" t="s">
        <v>72</v>
      </c>
      <c r="C64" s="29"/>
      <c r="D64" s="28" t="s">
        <v>71</v>
      </c>
      <c r="E64" s="35" t="s">
        <v>73</v>
      </c>
      <c r="F64" s="29">
        <f>MAX(D62:D63)</f>
        <v>3.6725</v>
      </c>
      <c r="G64" s="29"/>
      <c r="H64" s="29"/>
      <c r="I64" s="29"/>
      <c r="J64" s="30"/>
      <c r="K64" s="30"/>
      <c r="L64" s="30"/>
      <c r="M64" s="30"/>
      <c r="N64" s="30"/>
      <c r="O64" s="30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>
      <c r="A65" s="26"/>
      <c r="B65" s="33" t="s">
        <v>74</v>
      </c>
      <c r="C65" s="29"/>
      <c r="D65" s="27" t="s">
        <v>19</v>
      </c>
      <c r="E65" s="29"/>
      <c r="F65" s="35" t="s">
        <v>75</v>
      </c>
      <c r="G65" s="34"/>
      <c r="H65" s="34"/>
      <c r="I65" s="34"/>
      <c r="J65" s="30"/>
      <c r="K65" s="30"/>
      <c r="L65" s="30"/>
      <c r="M65" s="30"/>
      <c r="N65" s="30"/>
      <c r="O65" s="30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>
      <c r="A66" s="26"/>
      <c r="B66" s="33" t="s">
        <v>76</v>
      </c>
      <c r="C66" s="29"/>
      <c r="D66" s="27" t="s">
        <v>77</v>
      </c>
      <c r="E66" s="29"/>
      <c r="F66" s="33" t="s">
        <v>78</v>
      </c>
      <c r="G66" s="34"/>
      <c r="H66" s="34"/>
      <c r="I66" s="34"/>
      <c r="J66" s="30"/>
      <c r="K66" s="30"/>
      <c r="L66" s="30"/>
      <c r="M66" s="30"/>
      <c r="N66" s="30"/>
      <c r="O66" s="3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>
      <c r="A67" s="26"/>
      <c r="B67" s="33" t="s">
        <v>79</v>
      </c>
      <c r="C67" s="29"/>
      <c r="D67" s="27" t="s">
        <v>12</v>
      </c>
      <c r="E67" s="29"/>
      <c r="F67" s="29"/>
      <c r="G67" s="29"/>
      <c r="H67" s="29"/>
      <c r="I67" s="29"/>
      <c r="J67" s="39"/>
      <c r="K67" s="39"/>
      <c r="L67" s="39"/>
      <c r="M67" s="30"/>
      <c r="N67" s="30"/>
      <c r="O67" s="30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>
      <c r="A68" s="26"/>
      <c r="B68" s="40" t="s">
        <v>80</v>
      </c>
      <c r="C68" s="29"/>
      <c r="D68" s="39" t="s">
        <v>81</v>
      </c>
      <c r="E68" s="41"/>
      <c r="F68" s="41"/>
      <c r="G68" s="41"/>
      <c r="H68" s="42"/>
      <c r="I68" s="26"/>
      <c r="J68" s="33" t="s">
        <v>82</v>
      </c>
      <c r="K68" s="34"/>
      <c r="L68" s="34"/>
      <c r="M68" s="30"/>
      <c r="N68" s="30"/>
      <c r="O68" s="30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>
      <c r="A69" s="26"/>
      <c r="B69" s="40" t="s">
        <v>83</v>
      </c>
      <c r="C69" s="29"/>
      <c r="D69" s="33" t="s">
        <v>84</v>
      </c>
      <c r="E69" s="34"/>
      <c r="F69" s="34"/>
      <c r="G69" s="34"/>
      <c r="H69" s="34"/>
      <c r="I69" s="29"/>
      <c r="J69" s="33" t="s">
        <v>85</v>
      </c>
      <c r="K69" s="36"/>
      <c r="L69" s="36"/>
      <c r="M69" s="30"/>
      <c r="N69" s="30"/>
      <c r="O69" s="30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>
      <c r="A70" s="26"/>
      <c r="B70" s="40" t="s">
        <v>86</v>
      </c>
      <c r="C70" s="29"/>
      <c r="D70" s="29" t="s">
        <v>87</v>
      </c>
      <c r="E70" s="30"/>
      <c r="F70" s="30"/>
      <c r="G70" s="30"/>
      <c r="H70" s="26"/>
      <c r="I70" s="29"/>
      <c r="J70" s="30"/>
      <c r="K70" s="30"/>
      <c r="L70" s="30"/>
      <c r="M70" s="30"/>
      <c r="N70" s="30"/>
      <c r="O70" s="30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</row>
    <row r="8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</row>
    <row r="86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</row>
    <row r="87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</row>
    <row r="88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</row>
    <row r="89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</row>
    <row r="90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</row>
    <row r="9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</row>
    <row r="9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</row>
    <row r="9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</row>
    <row r="94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</row>
    <row r="9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</row>
    <row r="96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</row>
    <row r="97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</row>
    <row r="98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</row>
    <row r="99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</row>
    <row r="100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</row>
    <row r="10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</row>
    <row r="10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</row>
    <row r="10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</row>
    <row r="104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</row>
    <row r="10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</row>
    <row r="106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</row>
    <row r="107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</row>
    <row r="108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</row>
    <row r="109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</row>
    <row r="110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</row>
    <row r="11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</row>
    <row r="11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</row>
    <row r="11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</row>
    <row r="114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</row>
    <row r="1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</row>
    <row r="116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</row>
    <row r="117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</row>
    <row r="118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</row>
    <row r="119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</row>
    <row r="120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</row>
    <row r="12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</row>
    <row r="12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</row>
    <row r="123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</row>
    <row r="124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</row>
    <row r="1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</row>
    <row r="126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</row>
    <row r="127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</row>
    <row r="128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</row>
    <row r="129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</row>
    <row r="130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</row>
    <row r="13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</row>
    <row r="13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</row>
    <row r="13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</row>
    <row r="134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</row>
    <row r="13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</row>
    <row r="136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</row>
    <row r="137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</row>
    <row r="138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</row>
    <row r="139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</row>
    <row r="140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</row>
    <row r="14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</row>
    <row r="14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</row>
    <row r="14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</row>
    <row r="144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</row>
    <row r="14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</row>
    <row r="146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</row>
    <row r="147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</row>
    <row r="148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</row>
    <row r="149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</row>
    <row r="150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</row>
    <row r="15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</row>
    <row r="15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</row>
    <row r="15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</row>
    <row r="154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</row>
    <row r="15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</row>
    <row r="156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</row>
    <row r="157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</row>
    <row r="158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</row>
    <row r="159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</row>
    <row r="160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</row>
    <row r="16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</row>
    <row r="16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</row>
    <row r="16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</row>
    <row r="164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</row>
    <row r="16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</row>
    <row r="166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</row>
    <row r="167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</row>
    <row r="168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</row>
    <row r="169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</row>
    <row r="170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</row>
    <row r="17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</row>
    <row r="17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</row>
    <row r="17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</row>
    <row r="174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</row>
    <row r="17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</row>
    <row r="176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</row>
    <row r="177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</row>
    <row r="178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</row>
    <row r="179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</row>
    <row r="180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</row>
    <row r="18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</row>
    <row r="18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</row>
    <row r="18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</row>
    <row r="184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</row>
    <row r="18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</row>
    <row r="186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</row>
    <row r="187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</row>
    <row r="188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</row>
    <row r="189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</row>
    <row r="190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</row>
    <row r="19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</row>
    <row r="19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</row>
    <row r="19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</row>
    <row r="194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</row>
    <row r="19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</row>
    <row r="196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</row>
    <row r="197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</row>
    <row r="198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</row>
    <row r="199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</row>
    <row r="200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</row>
    <row r="20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</row>
    <row r="20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</row>
    <row r="20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</row>
    <row r="20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</row>
    <row r="20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</row>
    <row r="206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</row>
    <row r="207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</row>
    <row r="208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</row>
    <row r="209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</row>
    <row r="210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</row>
    <row r="21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</row>
    <row r="21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</row>
    <row r="21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</row>
    <row r="2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</row>
    <row r="2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</row>
    <row r="216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</row>
    <row r="217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</row>
    <row r="218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</row>
    <row r="219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</row>
    <row r="220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</row>
    <row r="22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</row>
    <row r="22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</row>
    <row r="223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</row>
    <row r="224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</row>
    <row r="2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</row>
    <row r="226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</row>
    <row r="227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</row>
    <row r="228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</row>
    <row r="229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</row>
    <row r="230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</row>
    <row r="23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</row>
    <row r="23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</row>
    <row r="23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</row>
    <row r="234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</row>
    <row r="23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</row>
    <row r="236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</row>
    <row r="237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</row>
    <row r="238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</row>
    <row r="239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</row>
    <row r="240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</row>
    <row r="24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</row>
    <row r="24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</row>
    <row r="243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</row>
    <row r="244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</row>
    <row r="24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</row>
    <row r="246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</row>
    <row r="247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</row>
    <row r="248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</row>
    <row r="249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</row>
    <row r="250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</row>
    <row r="25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</row>
    <row r="2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</row>
    <row r="253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</row>
    <row r="254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</row>
    <row r="25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</row>
    <row r="256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</row>
    <row r="257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</row>
    <row r="258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</row>
    <row r="259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</row>
    <row r="260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</row>
    <row r="26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</row>
    <row r="26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</row>
    <row r="26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</row>
    <row r="264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</row>
    <row r="26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</row>
    <row r="266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</row>
    <row r="267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</row>
    <row r="268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</row>
    <row r="269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</row>
    <row r="270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</row>
    <row r="27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</row>
    <row r="27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</row>
    <row r="27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</row>
    <row r="274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</row>
    <row r="27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</row>
    <row r="276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</row>
    <row r="277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</row>
    <row r="278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</row>
    <row r="279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</row>
    <row r="280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</row>
    <row r="28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</row>
    <row r="28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</row>
    <row r="28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</row>
    <row r="284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</row>
    <row r="28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</row>
    <row r="286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</row>
    <row r="287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</row>
    <row r="288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</row>
    <row r="289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</row>
    <row r="290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</row>
    <row r="29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</row>
    <row r="29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</row>
    <row r="29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</row>
    <row r="294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</row>
    <row r="29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</row>
    <row r="296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</row>
    <row r="297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</row>
    <row r="298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</row>
    <row r="299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</row>
    <row r="300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</row>
    <row r="30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</row>
    <row r="30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</row>
    <row r="30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</row>
    <row r="304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</row>
    <row r="30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</row>
    <row r="306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</row>
    <row r="307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</row>
    <row r="308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</row>
    <row r="309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</row>
    <row r="310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</row>
    <row r="31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</row>
    <row r="31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</row>
    <row r="3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</row>
    <row r="314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</row>
    <row r="3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</row>
    <row r="316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</row>
    <row r="317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</row>
    <row r="318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</row>
    <row r="319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</row>
    <row r="320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</row>
    <row r="32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</row>
    <row r="32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</row>
    <row r="32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</row>
    <row r="324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</row>
    <row r="3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</row>
    <row r="326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</row>
    <row r="327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</row>
    <row r="328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</row>
    <row r="329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</row>
    <row r="330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</row>
    <row r="33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</row>
    <row r="33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</row>
    <row r="33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</row>
    <row r="334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</row>
    <row r="33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</row>
    <row r="336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</row>
    <row r="337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</row>
    <row r="338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</row>
    <row r="339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</row>
    <row r="340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</row>
    <row r="34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</row>
    <row r="34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</row>
    <row r="34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</row>
    <row r="344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</row>
    <row r="34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</row>
    <row r="346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</row>
    <row r="347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</row>
    <row r="348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</row>
    <row r="349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</row>
    <row r="350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</row>
    <row r="35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</row>
    <row r="35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</row>
    <row r="35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</row>
    <row r="354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</row>
    <row r="35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</row>
    <row r="356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</row>
    <row r="357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</row>
    <row r="358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</row>
    <row r="359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</row>
    <row r="360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</row>
    <row r="36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</row>
    <row r="36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</row>
    <row r="36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</row>
    <row r="364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</row>
    <row r="36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</row>
    <row r="366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</row>
    <row r="367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</row>
    <row r="368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</row>
    <row r="369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</row>
    <row r="370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</row>
    <row r="37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</row>
    <row r="372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</row>
    <row r="37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</row>
    <row r="374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</row>
    <row r="37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</row>
    <row r="376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</row>
    <row r="377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</row>
    <row r="378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</row>
    <row r="379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</row>
    <row r="380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</row>
    <row r="38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</row>
    <row r="382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</row>
    <row r="38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</row>
    <row r="384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</row>
    <row r="38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</row>
    <row r="386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</row>
    <row r="387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</row>
    <row r="388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</row>
    <row r="389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</row>
    <row r="390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</row>
    <row r="39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</row>
    <row r="392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</row>
    <row r="39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</row>
    <row r="394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</row>
    <row r="39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</row>
    <row r="396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</row>
    <row r="397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</row>
    <row r="398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</row>
    <row r="399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</row>
    <row r="400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</row>
    <row r="40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</row>
    <row r="402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</row>
    <row r="40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</row>
    <row r="404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</row>
    <row r="40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</row>
    <row r="406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</row>
    <row r="407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</row>
    <row r="408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</row>
    <row r="409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</row>
    <row r="410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</row>
    <row r="41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</row>
    <row r="412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</row>
    <row r="4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</row>
    <row r="414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</row>
    <row r="4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</row>
    <row r="416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</row>
    <row r="417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</row>
    <row r="418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</row>
    <row r="419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</row>
    <row r="420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</row>
    <row r="42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</row>
    <row r="422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</row>
    <row r="42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</row>
    <row r="424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</row>
    <row r="4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</row>
    <row r="426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</row>
    <row r="427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</row>
    <row r="428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</row>
    <row r="429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</row>
    <row r="430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</row>
    <row r="43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</row>
    <row r="432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</row>
    <row r="43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</row>
    <row r="434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</row>
    <row r="43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</row>
    <row r="436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</row>
    <row r="437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</row>
    <row r="438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</row>
    <row r="439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</row>
    <row r="440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</row>
    <row r="44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</row>
    <row r="442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</row>
    <row r="44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</row>
    <row r="444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</row>
    <row r="44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</row>
    <row r="446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</row>
    <row r="447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</row>
    <row r="448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</row>
    <row r="449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</row>
    <row r="450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</row>
    <row r="45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</row>
    <row r="452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</row>
    <row r="45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</row>
    <row r="454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</row>
    <row r="45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</row>
    <row r="456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</row>
    <row r="457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</row>
    <row r="458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</row>
    <row r="459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</row>
    <row r="460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</row>
    <row r="46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</row>
    <row r="462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</row>
    <row r="46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</row>
    <row r="464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</row>
    <row r="46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</row>
    <row r="466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</row>
    <row r="467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</row>
    <row r="468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</row>
    <row r="469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</row>
    <row r="470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</row>
    <row r="47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</row>
    <row r="472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</row>
    <row r="47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</row>
    <row r="474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</row>
    <row r="47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</row>
    <row r="476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</row>
    <row r="477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</row>
    <row r="478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</row>
    <row r="479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</row>
    <row r="480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</row>
    <row r="48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</row>
    <row r="482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</row>
    <row r="48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</row>
    <row r="484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</row>
    <row r="48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</row>
    <row r="486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</row>
    <row r="487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</row>
    <row r="488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</row>
    <row r="489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</row>
    <row r="490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</row>
    <row r="49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</row>
    <row r="492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</row>
    <row r="49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</row>
    <row r="494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</row>
    <row r="49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</row>
    <row r="496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</row>
    <row r="497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</row>
    <row r="498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</row>
    <row r="499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</row>
    <row r="500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</row>
    <row r="50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</row>
    <row r="502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</row>
    <row r="50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</row>
    <row r="504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</row>
    <row r="50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</row>
    <row r="506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</row>
    <row r="507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</row>
    <row r="508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</row>
    <row r="509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</row>
    <row r="510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</row>
    <row r="51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</row>
    <row r="512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</row>
    <row r="5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</row>
    <row r="514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</row>
    <row r="5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</row>
    <row r="516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</row>
    <row r="517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</row>
    <row r="518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</row>
    <row r="519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</row>
    <row r="520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</row>
    <row r="52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</row>
    <row r="522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</row>
    <row r="52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</row>
    <row r="524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</row>
    <row r="5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</row>
    <row r="526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</row>
    <row r="527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</row>
    <row r="528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</row>
    <row r="529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</row>
    <row r="530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</row>
    <row r="53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</row>
    <row r="532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</row>
    <row r="53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</row>
    <row r="534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</row>
    <row r="53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</row>
    <row r="536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</row>
    <row r="537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</row>
    <row r="538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</row>
    <row r="539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</row>
    <row r="540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</row>
    <row r="54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</row>
    <row r="542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</row>
    <row r="54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</row>
    <row r="544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</row>
    <row r="54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</row>
    <row r="546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</row>
    <row r="547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</row>
    <row r="548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</row>
    <row r="549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</row>
    <row r="550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</row>
    <row r="55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</row>
    <row r="552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</row>
    <row r="55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</row>
    <row r="554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</row>
    <row r="55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</row>
    <row r="556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</row>
    <row r="557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</row>
    <row r="558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</row>
    <row r="559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</row>
    <row r="560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</row>
    <row r="56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</row>
    <row r="56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</row>
    <row r="56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</row>
    <row r="564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</row>
    <row r="56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</row>
    <row r="566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</row>
    <row r="567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</row>
    <row r="568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</row>
    <row r="569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</row>
    <row r="570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</row>
    <row r="57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</row>
    <row r="57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</row>
    <row r="57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</row>
    <row r="574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</row>
    <row r="57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</row>
    <row r="576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</row>
    <row r="577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</row>
    <row r="578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</row>
    <row r="579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</row>
    <row r="580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</row>
    <row r="58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</row>
    <row r="58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</row>
    <row r="58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</row>
    <row r="584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</row>
    <row r="58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</row>
    <row r="586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</row>
    <row r="587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</row>
    <row r="588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</row>
    <row r="589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</row>
    <row r="590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</row>
    <row r="59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</row>
    <row r="59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</row>
    <row r="59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</row>
    <row r="594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</row>
    <row r="59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</row>
    <row r="596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</row>
    <row r="597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</row>
    <row r="598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</row>
    <row r="599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</row>
    <row r="600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</row>
    <row r="60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</row>
    <row r="60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</row>
    <row r="60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</row>
    <row r="604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</row>
    <row r="60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</row>
    <row r="606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</row>
    <row r="607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</row>
    <row r="608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  <c r="AD608" s="11"/>
    </row>
    <row r="609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  <c r="AD609" s="11"/>
    </row>
    <row r="610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  <c r="AD610" s="11"/>
    </row>
    <row r="61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  <c r="AD611" s="11"/>
    </row>
    <row r="61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</row>
    <row r="6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  <c r="AD613" s="11"/>
    </row>
    <row r="614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  <c r="AD614" s="11"/>
    </row>
    <row r="6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  <c r="AD615" s="11"/>
    </row>
    <row r="616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  <c r="AD616" s="11"/>
    </row>
    <row r="617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</row>
    <row r="618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</row>
    <row r="619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  <c r="AD619" s="11"/>
    </row>
    <row r="620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  <c r="AD620" s="11"/>
    </row>
    <row r="62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  <c r="AD621" s="11"/>
    </row>
    <row r="62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  <c r="AD622" s="11"/>
    </row>
    <row r="62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</row>
    <row r="624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  <c r="AD624" s="11"/>
    </row>
    <row r="6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</row>
    <row r="626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</row>
    <row r="627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  <c r="AD627" s="11"/>
    </row>
    <row r="628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</row>
    <row r="629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</row>
    <row r="630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  <c r="AD630" s="11"/>
    </row>
    <row r="63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  <c r="AD631" s="11"/>
    </row>
    <row r="63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  <c r="AD632" s="11"/>
    </row>
    <row r="63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</row>
    <row r="634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  <c r="AD634" s="11"/>
    </row>
    <row r="63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  <c r="AD635" s="11"/>
    </row>
    <row r="636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  <c r="AD636" s="11"/>
    </row>
    <row r="637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  <c r="AD637" s="11"/>
    </row>
    <row r="638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</row>
    <row r="639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  <c r="AD639" s="11"/>
    </row>
    <row r="640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</row>
    <row r="64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</row>
    <row r="64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</row>
    <row r="64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  <c r="AD643" s="11"/>
    </row>
    <row r="644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  <c r="AD644" s="11"/>
    </row>
    <row r="64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</row>
    <row r="646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  <c r="AD646" s="11"/>
    </row>
    <row r="647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</row>
    <row r="648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</row>
    <row r="649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</row>
    <row r="650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  <c r="AD650" s="11"/>
    </row>
    <row r="65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  <c r="AD651" s="11"/>
    </row>
    <row r="65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  <c r="AD652" s="11"/>
    </row>
    <row r="65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  <c r="AD653" s="11"/>
    </row>
    <row r="654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</row>
    <row r="65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  <c r="AD655" s="11"/>
    </row>
    <row r="656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  <c r="AD656" s="11"/>
    </row>
    <row r="657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  <c r="AD657" s="11"/>
    </row>
    <row r="658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</row>
    <row r="659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</row>
    <row r="660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  <c r="AD660" s="11"/>
    </row>
    <row r="66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  <c r="AD661" s="11"/>
    </row>
    <row r="66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  <c r="AD662" s="11"/>
    </row>
    <row r="66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  <c r="AD663" s="11"/>
    </row>
    <row r="664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</row>
    <row r="66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  <c r="AD665" s="11"/>
    </row>
    <row r="666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</row>
    <row r="667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  <c r="AD667" s="11"/>
    </row>
    <row r="668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  <c r="AD668" s="11"/>
    </row>
    <row r="669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  <c r="AD669" s="11"/>
    </row>
    <row r="670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  <c r="AD670" s="11"/>
    </row>
    <row r="67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  <c r="AD671" s="11"/>
    </row>
    <row r="67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  <c r="AD672" s="11"/>
    </row>
    <row r="67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  <c r="AD673" s="11"/>
    </row>
    <row r="674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</row>
    <row r="67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  <c r="AD675" s="11"/>
    </row>
    <row r="676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  <c r="AD676" s="11"/>
    </row>
    <row r="677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  <c r="AD677" s="11"/>
    </row>
    <row r="678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</row>
    <row r="679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  <c r="AD679" s="11"/>
    </row>
    <row r="680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  <c r="AD680" s="11"/>
    </row>
    <row r="68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  <c r="AD681" s="11"/>
    </row>
    <row r="68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  <c r="AD682" s="11"/>
    </row>
    <row r="683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</row>
    <row r="684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  <c r="AD684" s="11"/>
    </row>
    <row r="68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  <c r="AD685" s="11"/>
    </row>
    <row r="686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  <c r="AD686" s="11"/>
    </row>
    <row r="687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</row>
    <row r="688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  <c r="AD688" s="11"/>
    </row>
    <row r="689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</row>
    <row r="690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</row>
    <row r="69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</row>
    <row r="69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</row>
    <row r="693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  <c r="AD693" s="11"/>
    </row>
    <row r="694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  <c r="AD694" s="11"/>
    </row>
    <row r="69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</row>
    <row r="696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  <c r="AD696" s="11"/>
    </row>
    <row r="697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  <c r="AD697" s="11"/>
    </row>
    <row r="698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  <c r="AD698" s="11"/>
    </row>
    <row r="699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  <c r="AD699" s="11"/>
    </row>
    <row r="700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</row>
    <row r="70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  <c r="AD701" s="11"/>
    </row>
    <row r="70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</row>
    <row r="703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  <c r="AD703" s="11"/>
    </row>
    <row r="704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  <c r="AD704" s="11"/>
    </row>
    <row r="70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</row>
    <row r="706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  <c r="AD706" s="11"/>
    </row>
    <row r="707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  <c r="AD707" s="11"/>
    </row>
    <row r="708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</row>
    <row r="709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</row>
    <row r="710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</row>
    <row r="71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  <c r="AD711" s="11"/>
    </row>
    <row r="71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  <c r="AD712" s="11"/>
    </row>
    <row r="713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</row>
    <row r="714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</row>
    <row r="7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  <c r="AD715" s="11"/>
    </row>
    <row r="716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</row>
    <row r="717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</row>
    <row r="718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</row>
    <row r="719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  <c r="AD719" s="11"/>
    </row>
    <row r="720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  <c r="AD720" s="11"/>
    </row>
    <row r="72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  <c r="AD721" s="11"/>
    </row>
    <row r="72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  <c r="AD722" s="11"/>
    </row>
    <row r="723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  <c r="AD723" s="11"/>
    </row>
    <row r="724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</row>
    <row r="7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  <c r="AD725" s="11"/>
    </row>
    <row r="726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  <c r="AD726" s="11"/>
    </row>
    <row r="727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  <c r="AD727" s="11"/>
    </row>
    <row r="728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</row>
    <row r="729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  <c r="AD729" s="11"/>
    </row>
    <row r="730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  <c r="AD730" s="11"/>
    </row>
    <row r="73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</row>
    <row r="73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</row>
    <row r="733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  <c r="AD733" s="11"/>
    </row>
    <row r="734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  <c r="AD734" s="11"/>
    </row>
    <row r="73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  <c r="AD735" s="11"/>
    </row>
    <row r="736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</row>
    <row r="737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  <c r="AD737" s="11"/>
    </row>
    <row r="738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  <c r="AD738" s="11"/>
    </row>
    <row r="739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  <c r="AD739" s="11"/>
    </row>
    <row r="740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</row>
    <row r="74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  <c r="AD741" s="11"/>
    </row>
    <row r="74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  <c r="AD742" s="11"/>
    </row>
    <row r="74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  <c r="AD743" s="11"/>
    </row>
    <row r="744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  <c r="AD744" s="11"/>
    </row>
    <row r="74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  <c r="AD745" s="11"/>
    </row>
    <row r="746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  <c r="AD746" s="11"/>
    </row>
    <row r="747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  <c r="AD747" s="11"/>
    </row>
    <row r="748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  <c r="AD748" s="11"/>
    </row>
    <row r="749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  <c r="AD749" s="11"/>
    </row>
    <row r="750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  <c r="AD750" s="11"/>
    </row>
    <row r="75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  <c r="AD751" s="11"/>
    </row>
    <row r="75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  <c r="AD752" s="11"/>
    </row>
    <row r="75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  <c r="AD753" s="11"/>
    </row>
    <row r="754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  <c r="AD754" s="11"/>
    </row>
    <row r="75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  <c r="AD755" s="11"/>
    </row>
    <row r="756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</row>
    <row r="757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  <c r="AD757" s="11"/>
    </row>
    <row r="758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</row>
    <row r="759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  <c r="AD759" s="11"/>
    </row>
    <row r="760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  <c r="AD760" s="11"/>
    </row>
    <row r="76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  <c r="AD761" s="11"/>
    </row>
    <row r="76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</row>
    <row r="763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  <c r="AD763" s="11"/>
    </row>
    <row r="764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</row>
    <row r="76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</row>
    <row r="766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  <c r="AD766" s="11"/>
    </row>
    <row r="767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</row>
    <row r="768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</row>
    <row r="769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</row>
    <row r="770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  <c r="AD770" s="11"/>
    </row>
    <row r="77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  <c r="AD771" s="11"/>
    </row>
    <row r="77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  <c r="AD772" s="11"/>
    </row>
    <row r="773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  <c r="AD773" s="11"/>
    </row>
    <row r="774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  <c r="AD774" s="11"/>
    </row>
    <row r="77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  <c r="AD775" s="11"/>
    </row>
    <row r="776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  <c r="AD776" s="11"/>
    </row>
    <row r="777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  <c r="AD777" s="11"/>
    </row>
    <row r="778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  <c r="AD778" s="11"/>
    </row>
    <row r="779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</row>
    <row r="780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</row>
    <row r="78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  <c r="AD781" s="11"/>
    </row>
    <row r="78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  <c r="AD782" s="11"/>
    </row>
    <row r="783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  <c r="AD783" s="11"/>
    </row>
    <row r="784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  <c r="AD784" s="11"/>
    </row>
    <row r="78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</row>
    <row r="786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</row>
    <row r="787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</row>
    <row r="788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  <c r="AD788" s="11"/>
    </row>
    <row r="789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</row>
    <row r="790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  <c r="AD790" s="11"/>
    </row>
    <row r="79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  <c r="AD791" s="11"/>
    </row>
    <row r="79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  <c r="AD792" s="11"/>
    </row>
    <row r="793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  <c r="AD793" s="11"/>
    </row>
    <row r="794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  <c r="AD794" s="11"/>
    </row>
    <row r="79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  <c r="AD795" s="11"/>
    </row>
    <row r="796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  <c r="AD796" s="11"/>
    </row>
    <row r="797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  <c r="AD797" s="11"/>
    </row>
    <row r="798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  <c r="AD798" s="11"/>
    </row>
    <row r="799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  <c r="AD799" s="11"/>
    </row>
    <row r="800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</row>
    <row r="80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  <c r="AD801" s="11"/>
    </row>
    <row r="80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  <c r="AD802" s="11"/>
    </row>
    <row r="803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  <c r="AD803" s="11"/>
    </row>
    <row r="804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  <c r="AD804" s="11"/>
    </row>
    <row r="80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  <c r="AD805" s="11"/>
    </row>
    <row r="806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  <c r="AD806" s="11"/>
    </row>
    <row r="807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  <c r="AD807" s="11"/>
    </row>
    <row r="808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  <c r="AD808" s="11"/>
    </row>
    <row r="809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  <c r="AD809" s="11"/>
    </row>
    <row r="810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</row>
    <row r="81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  <c r="AD811" s="11"/>
    </row>
    <row r="81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  <c r="AD812" s="11"/>
    </row>
    <row r="813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  <c r="AD813" s="11"/>
    </row>
    <row r="814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  <c r="AD814" s="11"/>
    </row>
    <row r="8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  <c r="AD815" s="11"/>
    </row>
    <row r="816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</row>
    <row r="817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  <c r="AD817" s="11"/>
    </row>
    <row r="818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</row>
    <row r="819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  <c r="AD819" s="11"/>
    </row>
    <row r="820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  <c r="AD820" s="11"/>
    </row>
    <row r="82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  <c r="AD821" s="11"/>
    </row>
    <row r="82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  <c r="AD822" s="11"/>
    </row>
    <row r="823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</row>
    <row r="824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  <c r="AD824" s="11"/>
    </row>
    <row r="8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  <c r="AD825" s="11"/>
    </row>
    <row r="826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</row>
    <row r="827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  <c r="AD827" s="11"/>
    </row>
    <row r="828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</row>
    <row r="829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  <c r="AD829" s="11"/>
    </row>
    <row r="830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</row>
    <row r="83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  <c r="AD831" s="11"/>
    </row>
    <row r="83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  <c r="AD832" s="11"/>
    </row>
    <row r="833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</row>
    <row r="834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</row>
    <row r="83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  <c r="AD835" s="11"/>
    </row>
    <row r="836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  <c r="AD836" s="11"/>
    </row>
    <row r="837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  <c r="AD837" s="11"/>
    </row>
    <row r="838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  <c r="AD838" s="11"/>
    </row>
    <row r="839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  <c r="AD839" s="11"/>
    </row>
    <row r="840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</row>
    <row r="84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  <c r="AD841" s="11"/>
    </row>
    <row r="84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  <c r="AD842" s="11"/>
    </row>
    <row r="843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  <c r="AD843" s="11"/>
    </row>
    <row r="844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  <c r="AD844" s="11"/>
    </row>
    <row r="84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  <c r="AD845" s="11"/>
    </row>
    <row r="846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  <c r="AD846" s="11"/>
    </row>
    <row r="847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  <c r="AD847" s="11"/>
    </row>
    <row r="848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  <c r="AD848" s="11"/>
    </row>
    <row r="849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</row>
    <row r="850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  <c r="AB850" s="11"/>
      <c r="AC850" s="11"/>
      <c r="AD850" s="11"/>
    </row>
    <row r="85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  <c r="AB851" s="11"/>
      <c r="AC851" s="11"/>
      <c r="AD851" s="11"/>
    </row>
    <row r="85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  <c r="AB852" s="11"/>
      <c r="AC852" s="11"/>
      <c r="AD852" s="11"/>
    </row>
    <row r="853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  <c r="AB853" s="11"/>
      <c r="AC853" s="11"/>
      <c r="AD853" s="11"/>
    </row>
    <row r="854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  <c r="AB854" s="11"/>
      <c r="AC854" s="11"/>
      <c r="AD854" s="11"/>
    </row>
    <row r="85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  <c r="AB855" s="11"/>
      <c r="AC855" s="11"/>
      <c r="AD855" s="11"/>
    </row>
    <row r="856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  <c r="AB856" s="11"/>
      <c r="AC856" s="11"/>
      <c r="AD856" s="11"/>
    </row>
    <row r="857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  <c r="AB857" s="11"/>
      <c r="AC857" s="11"/>
      <c r="AD857" s="11"/>
    </row>
    <row r="858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  <c r="AB858" s="11"/>
      <c r="AC858" s="11"/>
      <c r="AD858" s="11"/>
    </row>
    <row r="859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  <c r="AB859" s="11"/>
      <c r="AC859" s="11"/>
      <c r="AD859" s="11"/>
    </row>
    <row r="860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  <c r="AB860" s="11"/>
      <c r="AC860" s="11"/>
      <c r="AD860" s="11"/>
    </row>
    <row r="86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  <c r="AB861" s="11"/>
      <c r="AC861" s="11"/>
      <c r="AD861" s="11"/>
    </row>
    <row r="86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  <c r="AB862" s="11"/>
      <c r="AC862" s="11"/>
      <c r="AD862" s="11"/>
    </row>
    <row r="863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  <c r="AB863" s="11"/>
      <c r="AC863" s="11"/>
      <c r="AD863" s="11"/>
    </row>
    <row r="864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  <c r="AB864" s="11"/>
      <c r="AC864" s="11"/>
      <c r="AD864" s="11"/>
    </row>
    <row r="86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  <c r="AB865" s="11"/>
      <c r="AC865" s="11"/>
      <c r="AD865" s="11"/>
    </row>
    <row r="866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  <c r="AB866" s="11"/>
      <c r="AC866" s="11"/>
      <c r="AD866" s="11"/>
    </row>
    <row r="867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  <c r="AB867" s="11"/>
      <c r="AC867" s="11"/>
      <c r="AD867" s="11"/>
    </row>
    <row r="868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  <c r="AB868" s="11"/>
      <c r="AC868" s="11"/>
      <c r="AD868" s="11"/>
    </row>
    <row r="869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  <c r="AB869" s="11"/>
      <c r="AC869" s="11"/>
      <c r="AD869" s="11"/>
    </row>
    <row r="870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  <c r="AB870" s="11"/>
      <c r="AC870" s="11"/>
      <c r="AD870" s="11"/>
    </row>
    <row r="87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  <c r="AB871" s="11"/>
      <c r="AC871" s="11"/>
      <c r="AD871" s="11"/>
    </row>
    <row r="87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  <c r="AB872" s="11"/>
      <c r="AC872" s="11"/>
      <c r="AD872" s="11"/>
    </row>
    <row r="873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  <c r="AB873" s="11"/>
      <c r="AC873" s="11"/>
      <c r="AD873" s="11"/>
    </row>
    <row r="874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  <c r="AB874" s="11"/>
      <c r="AC874" s="11"/>
      <c r="AD874" s="11"/>
    </row>
    <row r="87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  <c r="AB875" s="11"/>
      <c r="AC875" s="11"/>
      <c r="AD875" s="11"/>
    </row>
    <row r="876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  <c r="AB876" s="11"/>
      <c r="AC876" s="11"/>
      <c r="AD876" s="11"/>
    </row>
    <row r="877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  <c r="AB877" s="11"/>
      <c r="AC877" s="11"/>
      <c r="AD877" s="11"/>
    </row>
    <row r="878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  <c r="AB878" s="11"/>
      <c r="AC878" s="11"/>
      <c r="AD878" s="11"/>
    </row>
    <row r="879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  <c r="AB879" s="11"/>
      <c r="AC879" s="11"/>
      <c r="AD879" s="11"/>
    </row>
    <row r="880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  <c r="AB880" s="11"/>
      <c r="AC880" s="11"/>
      <c r="AD880" s="11"/>
    </row>
    <row r="88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  <c r="AB881" s="11"/>
      <c r="AC881" s="11"/>
      <c r="AD881" s="11"/>
    </row>
    <row r="88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  <c r="AB882" s="11"/>
      <c r="AC882" s="11"/>
      <c r="AD882" s="11"/>
    </row>
    <row r="883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  <c r="AB883" s="11"/>
      <c r="AC883" s="11"/>
      <c r="AD883" s="11"/>
    </row>
    <row r="884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  <c r="AB884" s="11"/>
      <c r="AC884" s="11"/>
      <c r="AD884" s="11"/>
    </row>
    <row r="88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  <c r="AB885" s="11"/>
      <c r="AC885" s="11"/>
      <c r="AD885" s="11"/>
    </row>
    <row r="886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  <c r="AB886" s="11"/>
      <c r="AC886" s="11"/>
      <c r="AD886" s="11"/>
    </row>
    <row r="887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  <c r="AB887" s="11"/>
      <c r="AC887" s="11"/>
      <c r="AD887" s="11"/>
    </row>
    <row r="888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  <c r="AB888" s="11"/>
      <c r="AC888" s="11"/>
      <c r="AD888" s="11"/>
    </row>
    <row r="889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  <c r="AB889" s="11"/>
      <c r="AC889" s="11"/>
      <c r="AD889" s="11"/>
    </row>
    <row r="890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  <c r="AB890" s="11"/>
      <c r="AC890" s="11"/>
      <c r="AD890" s="11"/>
    </row>
    <row r="89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  <c r="AB891" s="11"/>
      <c r="AC891" s="11"/>
      <c r="AD891" s="11"/>
    </row>
    <row r="89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  <c r="AB892" s="11"/>
      <c r="AC892" s="11"/>
      <c r="AD892" s="11"/>
    </row>
    <row r="893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  <c r="AB893" s="11"/>
      <c r="AC893" s="11"/>
      <c r="AD893" s="11"/>
    </row>
    <row r="894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  <c r="AB894" s="11"/>
      <c r="AC894" s="11"/>
      <c r="AD894" s="11"/>
    </row>
    <row r="89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  <c r="AB895" s="11"/>
      <c r="AC895" s="11"/>
      <c r="AD895" s="11"/>
    </row>
    <row r="896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</row>
    <row r="897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  <c r="AB897" s="11"/>
      <c r="AC897" s="11"/>
      <c r="AD897" s="11"/>
    </row>
    <row r="898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  <c r="AB898" s="11"/>
      <c r="AC898" s="11"/>
      <c r="AD898" s="11"/>
    </row>
    <row r="899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  <c r="AB899" s="11"/>
      <c r="AC899" s="11"/>
      <c r="AD899" s="11"/>
    </row>
    <row r="900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  <c r="AB900" s="11"/>
      <c r="AC900" s="11"/>
      <c r="AD900" s="11"/>
    </row>
    <row r="90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  <c r="AB901" s="11"/>
      <c r="AC901" s="11"/>
      <c r="AD901" s="11"/>
    </row>
    <row r="90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  <c r="AB902" s="11"/>
      <c r="AC902" s="11"/>
      <c r="AD902" s="11"/>
    </row>
    <row r="903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  <c r="AB903" s="11"/>
      <c r="AC903" s="11"/>
      <c r="AD903" s="11"/>
    </row>
    <row r="904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  <c r="AB904" s="11"/>
      <c r="AC904" s="11"/>
      <c r="AD904" s="11"/>
    </row>
    <row r="90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  <c r="AB905" s="11"/>
      <c r="AC905" s="11"/>
      <c r="AD905" s="11"/>
    </row>
    <row r="906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  <c r="AB906" s="11"/>
      <c r="AC906" s="11"/>
      <c r="AD906" s="11"/>
    </row>
    <row r="907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  <c r="AB907" s="11"/>
      <c r="AC907" s="11"/>
      <c r="AD907" s="11"/>
    </row>
    <row r="908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  <c r="AB908" s="11"/>
      <c r="AC908" s="11"/>
      <c r="AD908" s="11"/>
    </row>
    <row r="909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  <c r="AB909" s="11"/>
      <c r="AC909" s="11"/>
      <c r="AD909" s="11"/>
    </row>
    <row r="910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</row>
    <row r="91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  <c r="AB911" s="11"/>
      <c r="AC911" s="11"/>
      <c r="AD911" s="11"/>
    </row>
    <row r="91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  <c r="AB912" s="11"/>
      <c r="AC912" s="11"/>
      <c r="AD912" s="11"/>
    </row>
    <row r="913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  <c r="AB913" s="11"/>
      <c r="AC913" s="11"/>
      <c r="AD913" s="11"/>
    </row>
    <row r="914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  <c r="AB914" s="11"/>
      <c r="AC914" s="11"/>
      <c r="AD914" s="11"/>
    </row>
    <row r="9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  <c r="AB915" s="11"/>
      <c r="AC915" s="11"/>
      <c r="AD915" s="11"/>
    </row>
    <row r="916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  <c r="AB916" s="11"/>
      <c r="AC916" s="11"/>
      <c r="AD916" s="11"/>
    </row>
    <row r="917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  <c r="AB917" s="11"/>
      <c r="AC917" s="11"/>
      <c r="AD917" s="11"/>
    </row>
    <row r="918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  <c r="AB918" s="11"/>
      <c r="AC918" s="11"/>
      <c r="AD918" s="11"/>
    </row>
    <row r="919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  <c r="AB919" s="11"/>
      <c r="AC919" s="11"/>
      <c r="AD919" s="11"/>
    </row>
    <row r="920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  <c r="AB920" s="11"/>
      <c r="AC920" s="11"/>
      <c r="AD920" s="11"/>
    </row>
    <row r="92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  <c r="AB921" s="11"/>
      <c r="AC921" s="11"/>
      <c r="AD921" s="11"/>
    </row>
    <row r="92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  <c r="AB922" s="11"/>
      <c r="AC922" s="11"/>
      <c r="AD922" s="11"/>
    </row>
    <row r="923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  <c r="AB923" s="11"/>
      <c r="AC923" s="11"/>
      <c r="AD923" s="11"/>
    </row>
    <row r="924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  <c r="AB924" s="11"/>
      <c r="AC924" s="11"/>
      <c r="AD924" s="11"/>
    </row>
    <row r="9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  <c r="AB925" s="11"/>
      <c r="AC925" s="11"/>
      <c r="AD925" s="11"/>
    </row>
    <row r="926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  <c r="AB926" s="11"/>
      <c r="AC926" s="11"/>
      <c r="AD926" s="11"/>
    </row>
    <row r="927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  <c r="AB927" s="11"/>
      <c r="AC927" s="11"/>
      <c r="AD927" s="11"/>
    </row>
    <row r="928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  <c r="AB928" s="11"/>
      <c r="AC928" s="11"/>
      <c r="AD928" s="11"/>
    </row>
    <row r="929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  <c r="AB929" s="11"/>
      <c r="AC929" s="11"/>
      <c r="AD929" s="11"/>
    </row>
    <row r="930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  <c r="AB930" s="11"/>
      <c r="AC930" s="11"/>
      <c r="AD930" s="11"/>
    </row>
    <row r="93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  <c r="AB931" s="11"/>
      <c r="AC931" s="11"/>
      <c r="AD931" s="11"/>
    </row>
    <row r="93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  <c r="AB932" s="11"/>
      <c r="AC932" s="11"/>
      <c r="AD932" s="11"/>
    </row>
    <row r="933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  <c r="AB933" s="11"/>
      <c r="AC933" s="11"/>
      <c r="AD933" s="11"/>
    </row>
    <row r="934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  <c r="AB934" s="11"/>
      <c r="AC934" s="11"/>
      <c r="AD934" s="11"/>
    </row>
    <row r="93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  <c r="AB935" s="11"/>
      <c r="AC935" s="11"/>
      <c r="AD935" s="11"/>
    </row>
    <row r="936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  <c r="AB936" s="11"/>
      <c r="AC936" s="11"/>
      <c r="AD936" s="11"/>
    </row>
    <row r="937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  <c r="AB937" s="11"/>
      <c r="AC937" s="11"/>
      <c r="AD937" s="11"/>
    </row>
    <row r="938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  <c r="AB938" s="11"/>
      <c r="AC938" s="11"/>
      <c r="AD938" s="11"/>
    </row>
    <row r="939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  <c r="AB939" s="11"/>
      <c r="AC939" s="11"/>
      <c r="AD939" s="11"/>
    </row>
    <row r="940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  <c r="AB940" s="11"/>
      <c r="AC940" s="11"/>
      <c r="AD940" s="11"/>
    </row>
    <row r="94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  <c r="AB941" s="11"/>
      <c r="AC941" s="11"/>
      <c r="AD941" s="11"/>
    </row>
    <row r="94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  <c r="AB942" s="11"/>
      <c r="AC942" s="11"/>
      <c r="AD942" s="11"/>
    </row>
    <row r="943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  <c r="AB943" s="11"/>
      <c r="AC943" s="11"/>
      <c r="AD943" s="11"/>
    </row>
    <row r="944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  <c r="AB944" s="11"/>
      <c r="AC944" s="11"/>
      <c r="AD944" s="11"/>
    </row>
    <row r="94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  <c r="AB945" s="11"/>
      <c r="AC945" s="11"/>
      <c r="AD945" s="11"/>
    </row>
    <row r="946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  <c r="AB946" s="11"/>
      <c r="AC946" s="11"/>
      <c r="AD946" s="11"/>
    </row>
    <row r="947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  <c r="AB947" s="11"/>
      <c r="AC947" s="11"/>
      <c r="AD947" s="11"/>
    </row>
    <row r="948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  <c r="AB948" s="11"/>
      <c r="AC948" s="11"/>
      <c r="AD948" s="11"/>
    </row>
    <row r="949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</row>
    <row r="950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  <c r="AB950" s="11"/>
      <c r="AC950" s="11"/>
      <c r="AD950" s="11"/>
    </row>
    <row r="95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  <c r="AB951" s="11"/>
      <c r="AC951" s="11"/>
      <c r="AD951" s="11"/>
    </row>
    <row r="95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  <c r="AB952" s="11"/>
      <c r="AC952" s="11"/>
      <c r="AD952" s="11"/>
    </row>
    <row r="953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  <c r="AB953" s="11"/>
      <c r="AC953" s="11"/>
      <c r="AD953" s="11"/>
    </row>
    <row r="954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  <c r="AB954" s="11"/>
      <c r="AC954" s="11"/>
      <c r="AD954" s="11"/>
    </row>
    <row r="95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  <c r="AB955" s="11"/>
      <c r="AC955" s="11"/>
      <c r="AD955" s="11"/>
    </row>
    <row r="956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  <c r="AB956" s="11"/>
      <c r="AC956" s="11"/>
      <c r="AD956" s="11"/>
    </row>
    <row r="957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  <c r="AB957" s="11"/>
      <c r="AC957" s="11"/>
      <c r="AD957" s="11"/>
    </row>
    <row r="958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  <c r="AB958" s="11"/>
      <c r="AC958" s="11"/>
      <c r="AD958" s="11"/>
    </row>
    <row r="959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  <c r="AB959" s="11"/>
      <c r="AC959" s="11"/>
      <c r="AD959" s="11"/>
    </row>
    <row r="960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  <c r="AB960" s="11"/>
      <c r="AC960" s="11"/>
      <c r="AD960" s="11"/>
    </row>
    <row r="96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  <c r="AB961" s="11"/>
      <c r="AC961" s="11"/>
      <c r="AD961" s="11"/>
    </row>
    <row r="96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  <c r="AB962" s="11"/>
      <c r="AC962" s="11"/>
      <c r="AD962" s="11"/>
    </row>
    <row r="963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  <c r="AB963" s="11"/>
      <c r="AC963" s="11"/>
      <c r="AD963" s="11"/>
    </row>
    <row r="964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  <c r="AB964" s="11"/>
      <c r="AC964" s="11"/>
      <c r="AD964" s="11"/>
    </row>
    <row r="96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  <c r="AB965" s="11"/>
      <c r="AC965" s="11"/>
      <c r="AD965" s="11"/>
    </row>
    <row r="966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  <c r="AB966" s="11"/>
      <c r="AC966" s="11"/>
      <c r="AD966" s="11"/>
    </row>
    <row r="967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  <c r="AB967" s="11"/>
      <c r="AC967" s="11"/>
      <c r="AD967" s="11"/>
    </row>
    <row r="968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  <c r="AB968" s="11"/>
      <c r="AC968" s="11"/>
      <c r="AD968" s="11"/>
    </row>
    <row r="969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  <c r="AB969" s="11"/>
      <c r="AC969" s="11"/>
      <c r="AD969" s="11"/>
    </row>
    <row r="970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  <c r="AB970" s="11"/>
      <c r="AC970" s="11"/>
      <c r="AD970" s="11"/>
    </row>
    <row r="97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  <c r="AB971" s="11"/>
      <c r="AC971" s="11"/>
      <c r="AD971" s="11"/>
    </row>
    <row r="97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  <c r="AB972" s="11"/>
      <c r="AC972" s="11"/>
      <c r="AD972" s="11"/>
    </row>
    <row r="973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  <c r="AB973" s="11"/>
      <c r="AC973" s="11"/>
      <c r="AD973" s="11"/>
    </row>
    <row r="974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  <c r="AB974" s="11"/>
      <c r="AC974" s="11"/>
      <c r="AD974" s="11"/>
    </row>
    <row r="97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  <c r="AB975" s="11"/>
      <c r="AC975" s="11"/>
      <c r="AD975" s="11"/>
    </row>
    <row r="976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  <c r="AB976" s="11"/>
      <c r="AC976" s="11"/>
      <c r="AD976" s="11"/>
    </row>
    <row r="977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  <c r="AB977" s="11"/>
      <c r="AC977" s="11"/>
      <c r="AD977" s="11"/>
    </row>
    <row r="978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  <c r="AB978" s="11"/>
      <c r="AC978" s="11"/>
      <c r="AD978" s="11"/>
    </row>
    <row r="979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  <c r="AB979" s="11"/>
      <c r="AC979" s="11"/>
      <c r="AD979" s="11"/>
    </row>
    <row r="980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  <c r="AB980" s="11"/>
      <c r="AC980" s="11"/>
      <c r="AD980" s="11"/>
    </row>
    <row r="98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  <c r="AB981" s="11"/>
      <c r="AC981" s="11"/>
      <c r="AD981" s="11"/>
    </row>
    <row r="98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  <c r="AB982" s="11"/>
      <c r="AC982" s="11"/>
      <c r="AD982" s="11"/>
    </row>
    <row r="983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  <c r="AB983" s="11"/>
      <c r="AC983" s="11"/>
      <c r="AD983" s="11"/>
    </row>
    <row r="984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  <c r="AB984" s="11"/>
      <c r="AC984" s="11"/>
      <c r="AD984" s="11"/>
    </row>
    <row r="98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  <c r="AB985" s="11"/>
      <c r="AC985" s="11"/>
      <c r="AD985" s="11"/>
    </row>
    <row r="986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  <c r="AB986" s="11"/>
      <c r="AC986" s="11"/>
      <c r="AD986" s="11"/>
    </row>
    <row r="987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  <c r="AB987" s="11"/>
      <c r="AC987" s="11"/>
      <c r="AD987" s="11"/>
    </row>
    <row r="988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  <c r="AB988" s="11"/>
      <c r="AC988" s="11"/>
      <c r="AD988" s="11"/>
    </row>
    <row r="989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  <c r="AB989" s="11"/>
      <c r="AC989" s="11"/>
      <c r="AD989" s="11"/>
    </row>
    <row r="990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  <c r="AB990" s="11"/>
      <c r="AC990" s="11"/>
      <c r="AD990" s="11"/>
    </row>
    <row r="99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  <c r="AB991" s="11"/>
      <c r="AC991" s="11"/>
      <c r="AD991" s="11"/>
    </row>
  </sheetData>
  <mergeCells count="1">
    <mergeCell ref="D68:H68"/>
  </mergeCells>
  <drawing r:id="rId1"/>
</worksheet>
</file>